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Сетка" sheetId="1" r:id="rId1"/>
    <sheet name="3-е место" sheetId="2" r:id="rId2"/>
    <sheet name="5-16" sheetId="3" r:id="rId3"/>
    <sheet name="17 и 25" sheetId="4" r:id="rId4"/>
    <sheet name="КОМАНДЫ" sheetId="5" r:id="rId5"/>
  </sheets>
  <externalReferences>
    <externalReference r:id="rId8"/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и 25'!$A$1:$Q$67</definedName>
    <definedName name="_xlnm.Print_Area" localSheetId="1">'3-е место'!$A$1:$R$79</definedName>
    <definedName name="_xlnm.Print_Area" localSheetId="2">'5-16'!$A$1:$Q$46</definedName>
    <definedName name="_xlnm.Print_Area" localSheetId="4">'КОМАНДЫ'!$A$1:$L$81</definedName>
    <definedName name="_xlnm.Print_Area" localSheetId="0">'Сетка'!$A$1:$Q$77</definedName>
  </definedNames>
  <calcPr fullCalcOnLoad="1"/>
</workbook>
</file>

<file path=xl/sharedStrings.xml><?xml version="1.0" encoding="utf-8"?>
<sst xmlns="http://schemas.openxmlformats.org/spreadsheetml/2006/main" count="699" uniqueCount="355">
  <si>
    <t>www.ukrtennis.com</t>
  </si>
  <si>
    <t>Сроки</t>
  </si>
  <si>
    <t>Клуб, Город</t>
  </si>
  <si>
    <t>Рефери</t>
  </si>
  <si>
    <t>Посев</t>
  </si>
  <si>
    <t>Команда</t>
  </si>
  <si>
    <t>МАЗАРИНИ</t>
  </si>
  <si>
    <t>ДЮМА-ОТЕЦ</t>
  </si>
  <si>
    <t>61 64</t>
  </si>
  <si>
    <t>Д'АРТАНЬЯН</t>
  </si>
  <si>
    <t>36 64 61</t>
  </si>
  <si>
    <t>ПАРИЖАНЕ</t>
  </si>
  <si>
    <t>63 62</t>
  </si>
  <si>
    <t>ГВАРДЕЙЦЫ</t>
  </si>
  <si>
    <t>КОРОЛЕВСКИЕ МУШКЕТЕРЫ</t>
  </si>
  <si>
    <t>БОНАСЬЕ</t>
  </si>
  <si>
    <t>62 46 61</t>
  </si>
  <si>
    <t>57 61 76(9)</t>
  </si>
  <si>
    <t>КОРОЛЬ СОЛНЦЕ</t>
  </si>
  <si>
    <t>63 63</t>
  </si>
  <si>
    <t>ГВАРДЕЙЦЫ КАРДИНАЛА</t>
  </si>
  <si>
    <t>60 62</t>
  </si>
  <si>
    <t>ЛЮДОВИК СПРАВЕДЛИВЫЙ</t>
  </si>
  <si>
    <t>ЛЮДОВИК</t>
  </si>
  <si>
    <t>38 97 98(3)</t>
  </si>
  <si>
    <t>БУРБОНЫ</t>
  </si>
  <si>
    <t>СПРАВЕДЛИВЫЙ</t>
  </si>
  <si>
    <t>64 64</t>
  </si>
  <si>
    <t>ЛОРД ВИНТЕР</t>
  </si>
  <si>
    <t>ЛА-МАНШ</t>
  </si>
  <si>
    <t>63 46 64</t>
  </si>
  <si>
    <t>26 75 63</t>
  </si>
  <si>
    <t>АРАМИС</t>
  </si>
  <si>
    <t>БЭКИНГЕМ</t>
  </si>
  <si>
    <t>ГУГЕНОТЫ</t>
  </si>
  <si>
    <t>60 76(5)</t>
  </si>
  <si>
    <t>64 62</t>
  </si>
  <si>
    <t>КАРЛ ПЕРВЫЙ</t>
  </si>
  <si>
    <t>61 61</t>
  </si>
  <si>
    <t>75 76(4)</t>
  </si>
  <si>
    <t>ОЛИВЕР КРОМВЕЛЬ</t>
  </si>
  <si>
    <t>КРОМВЕЛЬ</t>
  </si>
  <si>
    <t>58 97 82</t>
  </si>
  <si>
    <t>ЛЯ-РОШЕЛЬ</t>
  </si>
  <si>
    <t>63 60</t>
  </si>
  <si>
    <t>ОЛИВЕР</t>
  </si>
  <si>
    <t>РИШЕЛЬЕ</t>
  </si>
  <si>
    <t>ДЕ ТРЕВИЛЬ</t>
  </si>
  <si>
    <t>62 76(2)</t>
  </si>
  <si>
    <t>КАПИТАН ДЕ ТРЕВИЛЬ</t>
  </si>
  <si>
    <t>ШПАГИ</t>
  </si>
  <si>
    <t>МУШКЕТЫ</t>
  </si>
  <si>
    <t>75 63</t>
  </si>
  <si>
    <t>ДЮМА-СЫН</t>
  </si>
  <si>
    <t>62 62</t>
  </si>
  <si>
    <t>ФИЛИПП ОРЛЕАНСКИЙ</t>
  </si>
  <si>
    <t>60 64</t>
  </si>
  <si>
    <t>61 63</t>
  </si>
  <si>
    <t>АТОС</t>
  </si>
  <si>
    <t>85 83</t>
  </si>
  <si>
    <t>ГАСКОНЦЫ</t>
  </si>
  <si>
    <t>62 75</t>
  </si>
  <si>
    <t>ДУЭЛЯНТЫ</t>
  </si>
  <si>
    <t>ПОРТОС</t>
  </si>
  <si>
    <t xml:space="preserve">60 60 </t>
  </si>
  <si>
    <t>БАСТИЛИЯ</t>
  </si>
  <si>
    <t>62 60</t>
  </si>
  <si>
    <t>БУРГУНДЦЫ</t>
  </si>
  <si>
    <t>06 75 63</t>
  </si>
  <si>
    <t>ГРАФ РОШФОР</t>
  </si>
  <si>
    <t>ВИКОНТ ДЕ БРАЖЕЛОН</t>
  </si>
  <si>
    <t>67(2) 61 76(5)</t>
  </si>
  <si>
    <t>61 76(6)</t>
  </si>
  <si>
    <t>Сеяные команды</t>
  </si>
  <si>
    <t>Дата и время жеребьёвки:</t>
  </si>
  <si>
    <t>1</t>
  </si>
  <si>
    <t>19:30 ЧЕТВЕРГ</t>
  </si>
  <si>
    <t>2</t>
  </si>
  <si>
    <t>3</t>
  </si>
  <si>
    <t>Представители игроков</t>
  </si>
  <si>
    <t>4</t>
  </si>
  <si>
    <t>ЛЮДОВИК СПРАВДЕЛИВЫЙ</t>
  </si>
  <si>
    <t>5</t>
  </si>
  <si>
    <t>6</t>
  </si>
  <si>
    <t>Подпись рефери</t>
  </si>
  <si>
    <t>7</t>
  </si>
  <si>
    <t>8</t>
  </si>
  <si>
    <t>Четыре мушкетера 2013</t>
  </si>
  <si>
    <t>Турнир</t>
  </si>
  <si>
    <t>за 3-е место</t>
  </si>
  <si>
    <t>Family Name</t>
  </si>
  <si>
    <t>2-й Круг</t>
  </si>
  <si>
    <t>3-й Круг</t>
  </si>
  <si>
    <t>4-й Круг</t>
  </si>
  <si>
    <t>5-й Круг</t>
  </si>
  <si>
    <t>Полуфинал</t>
  </si>
  <si>
    <t>Финал</t>
  </si>
  <si>
    <t>1-2</t>
  </si>
  <si>
    <t>№32</t>
  </si>
  <si>
    <t xml:space="preserve">                   №32</t>
  </si>
  <si>
    <t>3-4</t>
  </si>
  <si>
    <t>76(5) 46 64</t>
  </si>
  <si>
    <t xml:space="preserve">        №40</t>
  </si>
  <si>
    <t>46 75 63</t>
  </si>
  <si>
    <t>стр 29-32</t>
  </si>
  <si>
    <t xml:space="preserve">                 29-32</t>
  </si>
  <si>
    <t>1-16 или 17-32</t>
  </si>
  <si>
    <t xml:space="preserve">       №48</t>
  </si>
  <si>
    <t>a</t>
  </si>
  <si>
    <t>5-6</t>
  </si>
  <si>
    <t>36 62 76(4)</t>
  </si>
  <si>
    <t>№33</t>
  </si>
  <si>
    <t xml:space="preserve">                  №33</t>
  </si>
  <si>
    <t>7-8</t>
  </si>
  <si>
    <t>36 61 64</t>
  </si>
  <si>
    <t xml:space="preserve">        №41</t>
  </si>
  <si>
    <r>
      <t xml:space="preserve">               </t>
    </r>
    <r>
      <rPr>
        <sz val="12"/>
        <color indexed="8"/>
        <rFont val="Arial"/>
        <family val="2"/>
      </rPr>
      <t>№52</t>
    </r>
  </si>
  <si>
    <t>16 63 62</t>
  </si>
  <si>
    <t>63 76(1)</t>
  </si>
  <si>
    <t xml:space="preserve">                   №58</t>
  </si>
  <si>
    <t>стр25-28</t>
  </si>
  <si>
    <t xml:space="preserve">                25-28</t>
  </si>
  <si>
    <t>62 63</t>
  </si>
  <si>
    <t xml:space="preserve">    17-24</t>
  </si>
  <si>
    <t>9-10</t>
  </si>
  <si>
    <t>№34</t>
  </si>
  <si>
    <t xml:space="preserve">                  №34</t>
  </si>
  <si>
    <t>11-12</t>
  </si>
  <si>
    <t xml:space="preserve">       №42</t>
  </si>
  <si>
    <t xml:space="preserve">                   №56</t>
  </si>
  <si>
    <t>63 67(2) 62</t>
  </si>
  <si>
    <t>60 67(5) 63</t>
  </si>
  <si>
    <t>стр 21-24</t>
  </si>
  <si>
    <t xml:space="preserve">                21-24</t>
  </si>
  <si>
    <t xml:space="preserve">       №49</t>
  </si>
  <si>
    <t>13-14</t>
  </si>
  <si>
    <t>63 36 61</t>
  </si>
  <si>
    <t>№35</t>
  </si>
  <si>
    <t xml:space="preserve">                  №35</t>
  </si>
  <si>
    <t>15-16</t>
  </si>
  <si>
    <t>64 61</t>
  </si>
  <si>
    <t xml:space="preserve">        №43</t>
  </si>
  <si>
    <r>
      <t xml:space="preserve">               </t>
    </r>
    <r>
      <rPr>
        <sz val="12"/>
        <color indexed="8"/>
        <rFont val="Arial"/>
        <family val="2"/>
      </rPr>
      <t>№53</t>
    </r>
  </si>
  <si>
    <t>26 60 62</t>
  </si>
  <si>
    <t>63 64</t>
  </si>
  <si>
    <t>стр 17-20</t>
  </si>
  <si>
    <t xml:space="preserve">                 17-20</t>
  </si>
  <si>
    <t>3 МЕСТО</t>
  </si>
  <si>
    <t>80 60 отк.</t>
  </si>
  <si>
    <t xml:space="preserve">     25-32</t>
  </si>
  <si>
    <t>17-18</t>
  </si>
  <si>
    <t>№36</t>
  </si>
  <si>
    <t xml:space="preserve">                   №36</t>
  </si>
  <si>
    <t>19-20</t>
  </si>
  <si>
    <t xml:space="preserve">        №44</t>
  </si>
  <si>
    <t>62 61</t>
  </si>
  <si>
    <t>стр 13-16</t>
  </si>
  <si>
    <t xml:space="preserve">                 13-16</t>
  </si>
  <si>
    <t>17-32 или 1-16</t>
  </si>
  <si>
    <t xml:space="preserve">       №50</t>
  </si>
  <si>
    <t>21-22</t>
  </si>
  <si>
    <t>62 64</t>
  </si>
  <si>
    <t>№37</t>
  </si>
  <si>
    <t xml:space="preserve">                   №37</t>
  </si>
  <si>
    <t>23-24</t>
  </si>
  <si>
    <t>63 67(8) 62</t>
  </si>
  <si>
    <t xml:space="preserve">        №45</t>
  </si>
  <si>
    <r>
      <t xml:space="preserve">               </t>
    </r>
    <r>
      <rPr>
        <sz val="12"/>
        <color indexed="8"/>
        <rFont val="Arial"/>
        <family val="2"/>
      </rPr>
      <t>№54</t>
    </r>
  </si>
  <si>
    <t>76(3) 76(1)</t>
  </si>
  <si>
    <t>стр 9-12</t>
  </si>
  <si>
    <t xml:space="preserve">                   9-12</t>
  </si>
  <si>
    <t xml:space="preserve">                  №59</t>
  </si>
  <si>
    <t xml:space="preserve">       1-8</t>
  </si>
  <si>
    <t>25-26</t>
  </si>
  <si>
    <t>№38</t>
  </si>
  <si>
    <t xml:space="preserve">                   №38</t>
  </si>
  <si>
    <t>27-28</t>
  </si>
  <si>
    <t>61 76(4)</t>
  </si>
  <si>
    <t xml:space="preserve">        №46</t>
  </si>
  <si>
    <t xml:space="preserve">                   №57</t>
  </si>
  <si>
    <t>стр 5-8</t>
  </si>
  <si>
    <t xml:space="preserve">                      5-8</t>
  </si>
  <si>
    <t>75 76(5)</t>
  </si>
  <si>
    <t xml:space="preserve">        №51</t>
  </si>
  <si>
    <t>29-30</t>
  </si>
  <si>
    <t>64 46 64</t>
  </si>
  <si>
    <t>№39</t>
  </si>
  <si>
    <t xml:space="preserve">                  №39</t>
  </si>
  <si>
    <t>31-32</t>
  </si>
  <si>
    <t>61 62</t>
  </si>
  <si>
    <t xml:space="preserve">        №47</t>
  </si>
  <si>
    <r>
      <t xml:space="preserve">              </t>
    </r>
    <r>
      <rPr>
        <sz val="12"/>
        <color indexed="8"/>
        <rFont val="Arial"/>
        <family val="2"/>
      </rPr>
      <t xml:space="preserve"> №55</t>
    </r>
  </si>
  <si>
    <t>67(2) 62 76(5)</t>
  </si>
  <si>
    <t>64 36 61</t>
  </si>
  <si>
    <t>стр 1-4</t>
  </si>
  <si>
    <t xml:space="preserve">                      1-4</t>
  </si>
  <si>
    <t xml:space="preserve">      9-16</t>
  </si>
  <si>
    <t>Евгений Зукин</t>
  </si>
  <si>
    <t>79 85 85</t>
  </si>
  <si>
    <t>7 МЕСТО</t>
  </si>
  <si>
    <t>9 МЕСТО</t>
  </si>
  <si>
    <t>62 06 62</t>
  </si>
  <si>
    <t>64 26 75</t>
  </si>
  <si>
    <t>отк.</t>
  </si>
  <si>
    <t xml:space="preserve">13 МЕСТО </t>
  </si>
  <si>
    <t>64 46 63</t>
  </si>
  <si>
    <t>68 82 86</t>
  </si>
  <si>
    <t>5 МЕСТО</t>
  </si>
  <si>
    <t>КОРОЛЕВСКИЕ</t>
  </si>
  <si>
    <t>МУШКЕТЕРЫ</t>
  </si>
  <si>
    <t>36 64 63</t>
  </si>
  <si>
    <t>25 МЕСТО</t>
  </si>
  <si>
    <t>46 76(1) 63</t>
  </si>
  <si>
    <t>60 36 отк.</t>
  </si>
  <si>
    <t>26 76(5) 76(5)</t>
  </si>
  <si>
    <t>КОРОЛЬ</t>
  </si>
  <si>
    <t>СОЛНЦЕ</t>
  </si>
  <si>
    <t>46 61 61</t>
  </si>
  <si>
    <t>КАПИТАН</t>
  </si>
  <si>
    <t>82 68 85</t>
  </si>
  <si>
    <t>17 МЕСТО</t>
  </si>
  <si>
    <t>ФИЛИПП</t>
  </si>
  <si>
    <t>ОРЛЕАНСКИЙ</t>
  </si>
  <si>
    <t>46 61 62</t>
  </si>
  <si>
    <t>СПИСОК КОМАНД "ЧЕТЫРЕ МУШКЕТЕРА 2013"</t>
  </si>
  <si>
    <t>АМХИНЕЦ</t>
  </si>
  <si>
    <t>БОРИС</t>
  </si>
  <si>
    <t>ЧК</t>
  </si>
  <si>
    <t>СТЕПАНЕНКО</t>
  </si>
  <si>
    <t>АРТЕМ</t>
  </si>
  <si>
    <t>ЛЕВЧУК</t>
  </si>
  <si>
    <t>ВАЛЕНТИН</t>
  </si>
  <si>
    <t>РУДИН</t>
  </si>
  <si>
    <t>ВЛАДИМИР</t>
  </si>
  <si>
    <t>ШАПОВАЛОВ</t>
  </si>
  <si>
    <t>МАКСИМ</t>
  </si>
  <si>
    <t>ЧС</t>
  </si>
  <si>
    <t>БАШЛАКОВ</t>
  </si>
  <si>
    <t>СЕРГЕЙ</t>
  </si>
  <si>
    <t>ВОЛЧЕНОК</t>
  </si>
  <si>
    <t>АНДРЕЙ</t>
  </si>
  <si>
    <t>ЦАЛЬ</t>
  </si>
  <si>
    <t>ВИТАЛИЙ</t>
  </si>
  <si>
    <t>КУЗЬМЕНКО</t>
  </si>
  <si>
    <t>ИВАН</t>
  </si>
  <si>
    <t>ЛАВРУК</t>
  </si>
  <si>
    <t>МИХАИЛ</t>
  </si>
  <si>
    <t>ГРИБКОВ</t>
  </si>
  <si>
    <t>МЕЛЬНИК</t>
  </si>
  <si>
    <t>РОСТИСЛАВ</t>
  </si>
  <si>
    <t>СИНИКОВ</t>
  </si>
  <si>
    <t>КРЫЖАНОВСКИЙ</t>
  </si>
  <si>
    <t>ВИКТОР</t>
  </si>
  <si>
    <t>РАХНО</t>
  </si>
  <si>
    <t>ВАДИМ</t>
  </si>
  <si>
    <t>ФЕДОРЧЕНКО</t>
  </si>
  <si>
    <t>ЯСЮК</t>
  </si>
  <si>
    <t>ВАЛЕРИЙ</t>
  </si>
  <si>
    <t>БОРЗИЛО</t>
  </si>
  <si>
    <t>ИГОРЬ</t>
  </si>
  <si>
    <t>БОНДАРЕНКО</t>
  </si>
  <si>
    <t>БЕЙКО</t>
  </si>
  <si>
    <t>ТАРАС</t>
  </si>
  <si>
    <t>РУДЫЧ</t>
  </si>
  <si>
    <t>ТИМОЩУК</t>
  </si>
  <si>
    <t>ВАСИЛИЙ</t>
  </si>
  <si>
    <t>СМИРНЫЙ</t>
  </si>
  <si>
    <t>ЕВГЕНИЙ</t>
  </si>
  <si>
    <t>ИМАС</t>
  </si>
  <si>
    <t>БОВКУН</t>
  </si>
  <si>
    <t>АЛЕКСАНДР</t>
  </si>
  <si>
    <t>КОВАЧ</t>
  </si>
  <si>
    <t>ПЕТРОЧЕНКО</t>
  </si>
  <si>
    <t>КИРИЛЮК</t>
  </si>
  <si>
    <t>МОМОТ</t>
  </si>
  <si>
    <t>МАЛЬЦЕВ</t>
  </si>
  <si>
    <t>ГОЛУБЕНКО</t>
  </si>
  <si>
    <t>КОНСТАНТИН</t>
  </si>
  <si>
    <t>СУСЛОВ</t>
  </si>
  <si>
    <t>НЕКРАСОВ</t>
  </si>
  <si>
    <t>СТАШЕВСКИЙ</t>
  </si>
  <si>
    <t>ОСИПЕНКО</t>
  </si>
  <si>
    <t>ЛАШИН</t>
  </si>
  <si>
    <t>ДЕНИСОВ</t>
  </si>
  <si>
    <t>ВОРОТИЛИН</t>
  </si>
  <si>
    <t>НИКОЛАЙ</t>
  </si>
  <si>
    <t>ГРИШИН</t>
  </si>
  <si>
    <t>АЛЕКСЕЙ</t>
  </si>
  <si>
    <t>МЫНЗУ</t>
  </si>
  <si>
    <t>ГОНЧАРЕНКО</t>
  </si>
  <si>
    <t>ЮРИЙ</t>
  </si>
  <si>
    <t>ЧАРФАС</t>
  </si>
  <si>
    <t>АЛЕКСЕЙЧУК</t>
  </si>
  <si>
    <t>АНАТОЛИЙ</t>
  </si>
  <si>
    <t>СИВОХИН</t>
  </si>
  <si>
    <t>ЗАВОРОТНЫЙ</t>
  </si>
  <si>
    <t>НЕВЕСЕНКО</t>
  </si>
  <si>
    <t>АРЕФЬЕВ</t>
  </si>
  <si>
    <t>ГЕННАДИЙ</t>
  </si>
  <si>
    <t>СК</t>
  </si>
  <si>
    <t>ЛЕВЧЕНКО</t>
  </si>
  <si>
    <t>РОМАН</t>
  </si>
  <si>
    <t>ШПЕТНЫЙ</t>
  </si>
  <si>
    <t>ПЕТУШКОВ</t>
  </si>
  <si>
    <t>АНДРОСЮК</t>
  </si>
  <si>
    <t>ГРЕБЕНЮК</t>
  </si>
  <si>
    <t>ФУРСЕНКО</t>
  </si>
  <si>
    <t>ЗАРИЦКИЙ</t>
  </si>
  <si>
    <t>ШИПИЦЫН</t>
  </si>
  <si>
    <t>ГОЛОД</t>
  </si>
  <si>
    <t>ОЛЕГ</t>
  </si>
  <si>
    <t>ГОРИН</t>
  </si>
  <si>
    <t>БЫКОРИЗ</t>
  </si>
  <si>
    <t>СКУЗЬ</t>
  </si>
  <si>
    <t>ШИДЛОВСКИЙ</t>
  </si>
  <si>
    <t>АНДРИЕНКО</t>
  </si>
  <si>
    <t>КОВАЛЕНКО</t>
  </si>
  <si>
    <t>ВЯЧЕСЛАВ</t>
  </si>
  <si>
    <t>МАЙБОРОДА</t>
  </si>
  <si>
    <t>КУДЫМА</t>
  </si>
  <si>
    <t>ПЕТР</t>
  </si>
  <si>
    <t>ОНИЩУК</t>
  </si>
  <si>
    <t>ГАБУЕВ</t>
  </si>
  <si>
    <t>НАЗАРЕНКО</t>
  </si>
  <si>
    <t>АКИНИН</t>
  </si>
  <si>
    <t>ДМИТРИЙ</t>
  </si>
  <si>
    <t>ВОРОНИН</t>
  </si>
  <si>
    <t>ПОДНЕБЕННЫЙ</t>
  </si>
  <si>
    <t>ПИЛИПЕНКО</t>
  </si>
  <si>
    <t>САМОХВАЛОВ</t>
  </si>
  <si>
    <t>КОСТАНЕЦКИЙ</t>
  </si>
  <si>
    <t>КИРИЛЛ</t>
  </si>
  <si>
    <t>ДРУЖЧЕНКО</t>
  </si>
  <si>
    <t>ЧУЧКАЛОВ</t>
  </si>
  <si>
    <t>РУБЦОВ</t>
  </si>
  <si>
    <t>КРАВЧЕНКО</t>
  </si>
  <si>
    <t>КОЛГАНОВ</t>
  </si>
  <si>
    <t>СЕРБАЙЛО</t>
  </si>
  <si>
    <t>СТЕПАН</t>
  </si>
  <si>
    <t>МАКАРОВ</t>
  </si>
  <si>
    <t>РЯБОКОНЬ</t>
  </si>
  <si>
    <t>БАЗИЛЬСКИЙ</t>
  </si>
  <si>
    <t>ДОРОНИН</t>
  </si>
  <si>
    <t>ЧЕПЕЛЮК</t>
  </si>
  <si>
    <t>БУБЛЕЙ</t>
  </si>
  <si>
    <t>КОВАЛЬЧИК</t>
  </si>
  <si>
    <t>ПОГУЛЯЙ</t>
  </si>
  <si>
    <t>ОЛЕЙНИК</t>
  </si>
  <si>
    <t>ШЕСТАКОВ</t>
  </si>
  <si>
    <t>ЗАБЛОЦКИЙ</t>
  </si>
  <si>
    <t>КЕВЛИЧ</t>
  </si>
  <si>
    <t>КУРЧЕНКО</t>
  </si>
  <si>
    <t>КОЖЕМЯКИН</t>
  </si>
  <si>
    <t>ПУСТЫНСКИЙ</t>
  </si>
  <si>
    <t>МОРОЗОВ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</si>
</sst>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b/>
      <sz val="36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i/>
      <u val="single"/>
      <sz val="12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2"/>
      <color indexed="42"/>
      <name val="Arial"/>
      <family val="2"/>
    </font>
    <font>
      <sz val="12"/>
      <color indexed="3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"/>
      <family val="2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42" applyFont="1" applyAlignment="1">
      <alignment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vertical="center"/>
    </xf>
    <xf numFmtId="0" fontId="7" fillId="0" borderId="10" xfId="46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Continuous" vertical="center"/>
    </xf>
    <xf numFmtId="49" fontId="9" fillId="33" borderId="20" xfId="0" applyNumberFormat="1" applyFont="1" applyFill="1" applyBorder="1" applyAlignment="1">
      <alignment horizontal="centerContinuous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4" borderId="0" xfId="0" applyFont="1" applyFill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15" xfId="0" applyNumberFormat="1" applyFont="1" applyFill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7" fillId="33" borderId="21" xfId="0" applyNumberFormat="1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vertical="center"/>
    </xf>
    <xf numFmtId="49" fontId="31" fillId="33" borderId="15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9" fontId="29" fillId="0" borderId="13" xfId="0" applyNumberFormat="1" applyFont="1" applyBorder="1" applyAlignment="1">
      <alignment horizontal="center" vertical="center"/>
    </xf>
    <xf numFmtId="0" fontId="29" fillId="34" borderId="13" xfId="0" applyFont="1" applyFill="1" applyBorder="1" applyAlignment="1">
      <alignment vertical="center"/>
    </xf>
    <xf numFmtId="49" fontId="29" fillId="34" borderId="13" xfId="0" applyNumberFormat="1" applyFont="1" applyFill="1" applyBorder="1" applyAlignment="1">
      <alignment horizontal="center" vertical="center"/>
    </xf>
    <xf numFmtId="49" fontId="29" fillId="34" borderId="14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49" fontId="36" fillId="0" borderId="0" xfId="55" applyNumberFormat="1" applyFont="1" applyBorder="1" applyAlignment="1">
      <alignment horizontal="left"/>
      <protection/>
    </xf>
    <xf numFmtId="49" fontId="3" fillId="0" borderId="0" xfId="55" applyNumberFormat="1" applyFont="1" applyBorder="1" applyAlignment="1">
      <alignment vertical="top"/>
      <protection/>
    </xf>
    <xf numFmtId="49" fontId="11" fillId="0" borderId="0" xfId="55" applyNumberFormat="1" applyFont="1" applyBorder="1" applyAlignment="1">
      <alignment horizontal="left"/>
      <protection/>
    </xf>
    <xf numFmtId="49" fontId="6" fillId="0" borderId="0" xfId="55" applyNumberFormat="1" applyFont="1" applyBorder="1" applyAlignment="1">
      <alignment vertical="top"/>
      <protection/>
    </xf>
    <xf numFmtId="49" fontId="6" fillId="0" borderId="0" xfId="55" applyNumberFormat="1" applyFont="1" applyAlignment="1">
      <alignment vertical="top"/>
      <protection/>
    </xf>
    <xf numFmtId="49" fontId="3" fillId="0" borderId="0" xfId="55" applyNumberFormat="1" applyFont="1" applyAlignment="1">
      <alignment vertical="top"/>
      <protection/>
    </xf>
    <xf numFmtId="0" fontId="6" fillId="0" borderId="0" xfId="55" applyFont="1" applyBorder="1" applyAlignment="1">
      <alignment vertical="top"/>
      <protection/>
    </xf>
    <xf numFmtId="0" fontId="34" fillId="0" borderId="0" xfId="55">
      <alignment/>
      <protection/>
    </xf>
    <xf numFmtId="49" fontId="33" fillId="0" borderId="0" xfId="55" applyNumberFormat="1" applyFont="1">
      <alignment/>
      <protection/>
    </xf>
    <xf numFmtId="49" fontId="0" fillId="0" borderId="0" xfId="55" applyNumberFormat="1" applyFont="1">
      <alignment/>
      <protection/>
    </xf>
    <xf numFmtId="0" fontId="0" fillId="0" borderId="0" xfId="55" applyFont="1">
      <alignment/>
      <protection/>
    </xf>
    <xf numFmtId="49" fontId="11" fillId="33" borderId="0" xfId="55" applyNumberFormat="1" applyFont="1" applyFill="1" applyBorder="1" applyAlignment="1">
      <alignment vertical="center"/>
      <protection/>
    </xf>
    <xf numFmtId="49" fontId="7" fillId="33" borderId="0" xfId="55" applyNumberFormat="1" applyFont="1" applyFill="1" applyBorder="1" applyAlignment="1">
      <alignment vertical="center"/>
      <protection/>
    </xf>
    <xf numFmtId="49" fontId="7" fillId="33" borderId="0" xfId="55" applyNumberFormat="1" applyFont="1" applyFill="1" applyAlignment="1">
      <alignment vertical="center"/>
      <protection/>
    </xf>
    <xf numFmtId="49" fontId="11" fillId="33" borderId="0" xfId="55" applyNumberFormat="1" applyFont="1" applyFill="1" applyBorder="1" applyAlignment="1">
      <alignment vertical="center"/>
      <protection/>
    </xf>
    <xf numFmtId="49" fontId="8" fillId="33" borderId="0" xfId="55" applyNumberFormat="1" applyFont="1" applyFill="1" applyBorder="1" applyAlignment="1">
      <alignment vertical="center"/>
      <protection/>
    </xf>
    <xf numFmtId="49" fontId="8" fillId="33" borderId="0" xfId="55" applyNumberFormat="1" applyFont="1" applyFill="1" applyAlignment="1">
      <alignment vertical="center"/>
      <protection/>
    </xf>
    <xf numFmtId="49" fontId="37" fillId="33" borderId="0" xfId="55" applyNumberFormat="1" applyFont="1" applyFill="1" applyBorder="1" applyAlignment="1">
      <alignment horizontal="right" vertical="center"/>
      <protection/>
    </xf>
    <xf numFmtId="0" fontId="10" fillId="0" borderId="0" xfId="55" applyFont="1" applyBorder="1" applyAlignment="1">
      <alignment vertical="center"/>
      <protection/>
    </xf>
    <xf numFmtId="49" fontId="38" fillId="0" borderId="10" xfId="55" applyNumberFormat="1" applyFont="1" applyBorder="1" applyAlignment="1">
      <alignment vertical="center"/>
      <protection/>
    </xf>
    <xf numFmtId="49" fontId="12" fillId="0" borderId="10" xfId="55" applyNumberFormat="1" applyFont="1" applyBorder="1" applyAlignment="1">
      <alignment vertical="center"/>
      <protection/>
    </xf>
    <xf numFmtId="49" fontId="34" fillId="0" borderId="10" xfId="55" applyNumberFormat="1" applyBorder="1" applyAlignment="1">
      <alignment vertical="center"/>
      <protection/>
    </xf>
    <xf numFmtId="49" fontId="39" fillId="0" borderId="10" xfId="55" applyNumberFormat="1" applyFont="1" applyBorder="1" applyAlignment="1">
      <alignment vertical="center"/>
      <protection/>
    </xf>
    <xf numFmtId="49" fontId="40" fillId="0" borderId="10" xfId="45" applyNumberFormat="1" applyFont="1" applyBorder="1" applyAlignment="1" applyProtection="1">
      <alignment vertical="center"/>
      <protection locked="0"/>
    </xf>
    <xf numFmtId="0" fontId="41" fillId="0" borderId="10" xfId="55" applyNumberFormat="1" applyFont="1" applyBorder="1" applyAlignment="1">
      <alignment horizontal="left" vertical="center"/>
      <protection/>
    </xf>
    <xf numFmtId="49" fontId="37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49" fontId="29" fillId="33" borderId="0" xfId="55" applyNumberFormat="1" applyFont="1" applyFill="1" applyAlignment="1">
      <alignment horizontal="right" vertical="center"/>
      <protection/>
    </xf>
    <xf numFmtId="49" fontId="0" fillId="0" borderId="0" xfId="55" applyNumberFormat="1" applyFont="1" applyFill="1" applyAlignment="1">
      <alignment horizontal="center" vertical="center"/>
      <protection/>
    </xf>
    <xf numFmtId="49" fontId="0" fillId="0" borderId="0" xfId="55" applyNumberFormat="1" applyFont="1" applyFill="1" applyAlignment="1">
      <alignment horizontal="left" vertical="center"/>
      <protection/>
    </xf>
    <xf numFmtId="0" fontId="0" fillId="0" borderId="0" xfId="55" applyFont="1" applyFill="1" applyAlignment="1">
      <alignment vertical="center"/>
      <protection/>
    </xf>
    <xf numFmtId="49" fontId="0" fillId="0" borderId="0" xfId="55" applyNumberFormat="1" applyFont="1" applyFill="1" applyAlignment="1">
      <alignment horizontal="center" vertical="center"/>
      <protection/>
    </xf>
    <xf numFmtId="49" fontId="33" fillId="0" borderId="0" xfId="55" applyNumberFormat="1" applyFont="1" applyFill="1" applyAlignment="1">
      <alignment horizontal="center" vertical="center"/>
      <protection/>
    </xf>
    <xf numFmtId="0" fontId="0" fillId="0" borderId="0" xfId="55" applyFont="1" applyFill="1" applyAlignment="1">
      <alignment vertical="center"/>
      <protection/>
    </xf>
    <xf numFmtId="49" fontId="31" fillId="0" borderId="0" xfId="55" applyNumberFormat="1" applyFont="1" applyFill="1" applyAlignment="1">
      <alignment horizontal="center" vertical="center"/>
      <protection/>
    </xf>
    <xf numFmtId="49" fontId="31" fillId="0" borderId="0" xfId="55" applyNumberFormat="1" applyFont="1" applyFill="1" applyAlignment="1">
      <alignment vertical="center"/>
      <protection/>
    </xf>
    <xf numFmtId="0" fontId="10" fillId="0" borderId="0" xfId="55" applyFont="1" applyAlignment="1">
      <alignment vertical="center"/>
      <protection/>
    </xf>
    <xf numFmtId="49" fontId="10" fillId="33" borderId="0" xfId="55" applyNumberFormat="1" applyFont="1" applyFill="1" applyAlignment="1">
      <alignment horizontal="right" vertical="center"/>
      <protection/>
    </xf>
    <xf numFmtId="49" fontId="42" fillId="0" borderId="0" xfId="55" applyNumberFormat="1" applyFont="1" applyFill="1" applyAlignment="1">
      <alignment horizontal="center" vertical="center"/>
      <protection/>
    </xf>
    <xf numFmtId="0" fontId="42" fillId="0" borderId="0" xfId="55" applyNumberFormat="1" applyFont="1" applyFill="1" applyAlignment="1">
      <alignment horizontal="center" vertical="center"/>
      <protection/>
    </xf>
    <xf numFmtId="49" fontId="42" fillId="0" borderId="0" xfId="55" applyNumberFormat="1" applyFont="1" applyFill="1" applyAlignment="1">
      <alignment horizontal="left" vertical="center"/>
      <protection/>
    </xf>
    <xf numFmtId="49" fontId="43" fillId="0" borderId="0" xfId="55" applyNumberFormat="1" applyFont="1" applyFill="1" applyAlignment="1">
      <alignment vertical="center"/>
      <protection/>
    </xf>
    <xf numFmtId="49" fontId="44" fillId="0" borderId="0" xfId="55" applyNumberFormat="1" applyFont="1" applyFill="1" applyAlignment="1">
      <alignment horizontal="center" vertical="center"/>
      <protection/>
    </xf>
    <xf numFmtId="49" fontId="44" fillId="0" borderId="0" xfId="55" applyNumberFormat="1" applyFont="1" applyFill="1" applyAlignment="1">
      <alignment vertical="center"/>
      <protection/>
    </xf>
    <xf numFmtId="0" fontId="42" fillId="0" borderId="0" xfId="55" applyFont="1" applyAlignment="1">
      <alignment vertical="center"/>
      <protection/>
    </xf>
    <xf numFmtId="49" fontId="16" fillId="33" borderId="0" xfId="55" applyNumberFormat="1" applyFont="1" applyFill="1" applyBorder="1" applyAlignment="1">
      <alignment horizontal="center" vertical="center"/>
      <protection/>
    </xf>
    <xf numFmtId="16" fontId="42" fillId="0" borderId="13" xfId="55" applyNumberFormat="1" applyFont="1" applyFill="1" applyBorder="1" applyAlignment="1">
      <alignment vertical="center"/>
      <protection/>
    </xf>
    <xf numFmtId="0" fontId="42" fillId="0" borderId="13" xfId="55" applyNumberFormat="1" applyFont="1" applyFill="1" applyBorder="1" applyAlignment="1">
      <alignment vertical="center"/>
      <protection/>
    </xf>
    <xf numFmtId="0" fontId="45" fillId="36" borderId="13" xfId="55" applyNumberFormat="1" applyFont="1" applyFill="1" applyBorder="1" applyAlignment="1">
      <alignment horizontal="center" vertical="center"/>
      <protection/>
    </xf>
    <xf numFmtId="0" fontId="38" fillId="0" borderId="13" xfId="55" applyNumberFormat="1" applyFont="1" applyFill="1" applyBorder="1" applyAlignment="1">
      <alignment vertical="center"/>
      <protection/>
    </xf>
    <xf numFmtId="0" fontId="38" fillId="0" borderId="0" xfId="55" applyNumberFormat="1" applyFont="1" applyFill="1" applyBorder="1" applyAlignment="1">
      <alignment vertical="center"/>
      <protection/>
    </xf>
    <xf numFmtId="49" fontId="46" fillId="0" borderId="0" xfId="55" applyNumberFormat="1" applyFont="1" applyFill="1" applyBorder="1" applyAlignment="1">
      <alignment horizontal="center" vertical="center"/>
      <protection/>
    </xf>
    <xf numFmtId="49" fontId="42" fillId="0" borderId="0" xfId="55" applyNumberFormat="1" applyFont="1" applyFill="1" applyAlignment="1">
      <alignment vertical="center"/>
      <protection/>
    </xf>
    <xf numFmtId="49" fontId="42" fillId="34" borderId="0" xfId="55" applyNumberFormat="1" applyFont="1" applyFill="1" applyAlignment="1">
      <alignment vertical="center"/>
      <protection/>
    </xf>
    <xf numFmtId="49" fontId="44" fillId="34" borderId="0" xfId="55" applyNumberFormat="1" applyFont="1" applyFill="1" applyAlignment="1">
      <alignment vertical="center"/>
      <protection/>
    </xf>
    <xf numFmtId="49" fontId="47" fillId="34" borderId="0" xfId="55" applyNumberFormat="1" applyFont="1" applyFill="1" applyAlignment="1">
      <alignment horizontal="right" vertical="center"/>
      <protection/>
    </xf>
    <xf numFmtId="0" fontId="42" fillId="34" borderId="0" xfId="55" applyFont="1" applyFill="1" applyAlignment="1">
      <alignment vertical="center"/>
      <protection/>
    </xf>
    <xf numFmtId="0" fontId="0" fillId="0" borderId="0" xfId="55" applyFont="1" applyAlignment="1">
      <alignment vertical="center"/>
      <protection/>
    </xf>
    <xf numFmtId="49" fontId="14" fillId="33" borderId="0" xfId="55" applyNumberFormat="1" applyFont="1" applyFill="1" applyBorder="1" applyAlignment="1">
      <alignment horizontal="center" vertical="center"/>
      <protection/>
    </xf>
    <xf numFmtId="0" fontId="45" fillId="0" borderId="0" xfId="55" applyNumberFormat="1" applyFont="1" applyFill="1" applyAlignment="1">
      <alignment vertical="center"/>
      <protection/>
    </xf>
    <xf numFmtId="0" fontId="45" fillId="0" borderId="23" xfId="55" applyNumberFormat="1" applyFont="1" applyFill="1" applyBorder="1" applyAlignment="1">
      <alignment vertical="center"/>
      <protection/>
    </xf>
    <xf numFmtId="0" fontId="45" fillId="0" borderId="13" xfId="55" applyNumberFormat="1" applyFont="1" applyFill="1" applyBorder="1" applyAlignment="1">
      <alignment vertical="center"/>
      <protection/>
    </xf>
    <xf numFmtId="49" fontId="48" fillId="0" borderId="0" xfId="55" applyNumberFormat="1" applyFont="1" applyFill="1" applyBorder="1" applyAlignment="1">
      <alignment horizontal="right" vertical="center"/>
      <protection/>
    </xf>
    <xf numFmtId="49" fontId="42" fillId="0" borderId="0" xfId="55" applyNumberFormat="1" applyFont="1" applyFill="1" applyBorder="1" applyAlignment="1">
      <alignment vertical="center"/>
      <protection/>
    </xf>
    <xf numFmtId="49" fontId="44" fillId="0" borderId="0" xfId="55" applyNumberFormat="1" applyFont="1" applyFill="1" applyBorder="1" applyAlignment="1">
      <alignment vertical="center"/>
      <protection/>
    </xf>
    <xf numFmtId="0" fontId="49" fillId="36" borderId="13" xfId="55" applyNumberFormat="1" applyFont="1" applyFill="1" applyBorder="1" applyAlignment="1">
      <alignment horizontal="center" vertical="center"/>
      <protection/>
    </xf>
    <xf numFmtId="0" fontId="42" fillId="0" borderId="16" xfId="55" applyNumberFormat="1" applyFont="1" applyFill="1" applyBorder="1" applyAlignment="1">
      <alignment vertical="center"/>
      <protection/>
    </xf>
    <xf numFmtId="0" fontId="42" fillId="0" borderId="25" xfId="55" applyNumberFormat="1" applyFont="1" applyFill="1" applyBorder="1" applyAlignment="1">
      <alignment vertical="center"/>
      <protection/>
    </xf>
    <xf numFmtId="0" fontId="42" fillId="0" borderId="0" xfId="55" applyNumberFormat="1" applyFont="1" applyFill="1" applyBorder="1" applyAlignment="1">
      <alignment vertical="center"/>
      <protection/>
    </xf>
    <xf numFmtId="49" fontId="44" fillId="0" borderId="0" xfId="55" applyNumberFormat="1" applyFont="1" applyFill="1" applyBorder="1" applyAlignment="1">
      <alignment horizontal="center" vertical="center"/>
      <protection/>
    </xf>
    <xf numFmtId="49" fontId="42" fillId="0" borderId="0" xfId="55" applyNumberFormat="1" applyFont="1" applyFill="1" applyBorder="1" applyAlignment="1">
      <alignment horizontal="left" vertical="center"/>
      <protection/>
    </xf>
    <xf numFmtId="49" fontId="44" fillId="0" borderId="0" xfId="55" applyNumberFormat="1" applyFont="1" applyFill="1" applyBorder="1" applyAlignment="1">
      <alignment horizontal="left" vertical="center"/>
      <protection/>
    </xf>
    <xf numFmtId="0" fontId="49" fillId="0" borderId="0" xfId="55" applyNumberFormat="1" applyFont="1" applyFill="1" applyAlignment="1">
      <alignment horizontal="center" vertical="center"/>
      <protection/>
    </xf>
    <xf numFmtId="0" fontId="45" fillId="0" borderId="15" xfId="55" applyNumberFormat="1" applyFont="1" applyFill="1" applyBorder="1" applyAlignment="1">
      <alignment vertical="center"/>
      <protection/>
    </xf>
    <xf numFmtId="49" fontId="44" fillId="0" borderId="13" xfId="55" applyNumberFormat="1" applyFont="1" applyFill="1" applyBorder="1" applyAlignment="1">
      <alignment horizontal="center" vertical="center"/>
      <protection/>
    </xf>
    <xf numFmtId="49" fontId="50" fillId="0" borderId="0" xfId="55" applyNumberFormat="1" applyFont="1" applyFill="1" applyBorder="1" applyAlignment="1">
      <alignment vertical="center"/>
      <protection/>
    </xf>
    <xf numFmtId="0" fontId="49" fillId="36" borderId="0" xfId="55" applyNumberFormat="1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vertical="center"/>
      <protection/>
    </xf>
    <xf numFmtId="49" fontId="42" fillId="0" borderId="16" xfId="55" applyNumberFormat="1" applyFont="1" applyFill="1" applyBorder="1" applyAlignment="1">
      <alignment vertical="center"/>
      <protection/>
    </xf>
    <xf numFmtId="0" fontId="45" fillId="0" borderId="0" xfId="55" applyNumberFormat="1" applyFont="1" applyFill="1" applyAlignment="1">
      <alignment horizontal="center" vertical="center"/>
      <protection/>
    </xf>
    <xf numFmtId="0" fontId="45" fillId="0" borderId="0" xfId="55" applyNumberFormat="1" applyFont="1" applyFill="1" applyBorder="1" applyAlignment="1">
      <alignment vertical="center"/>
      <protection/>
    </xf>
    <xf numFmtId="0" fontId="45" fillId="0" borderId="14" xfId="55" applyNumberFormat="1" applyFont="1" applyFill="1" applyBorder="1" applyAlignment="1">
      <alignment vertical="center"/>
      <protection/>
    </xf>
    <xf numFmtId="0" fontId="43" fillId="0" borderId="0" xfId="55" applyFont="1">
      <alignment/>
      <protection/>
    </xf>
    <xf numFmtId="49" fontId="45" fillId="0" borderId="0" xfId="55" applyNumberFormat="1" applyFont="1" applyFill="1" applyBorder="1" applyAlignment="1">
      <alignment vertical="center"/>
      <protection/>
    </xf>
    <xf numFmtId="49" fontId="42" fillId="34" borderId="13" xfId="55" applyNumberFormat="1" applyFont="1" applyFill="1" applyBorder="1" applyAlignment="1">
      <alignment vertical="center"/>
      <protection/>
    </xf>
    <xf numFmtId="49" fontId="44" fillId="34" borderId="13" xfId="55" applyNumberFormat="1" applyFont="1" applyFill="1" applyBorder="1" applyAlignment="1">
      <alignment vertical="center"/>
      <protection/>
    </xf>
    <xf numFmtId="49" fontId="42" fillId="34" borderId="16" xfId="55" applyNumberFormat="1" applyFont="1" applyFill="1" applyBorder="1" applyAlignment="1">
      <alignment vertical="center"/>
      <protection/>
    </xf>
    <xf numFmtId="49" fontId="42" fillId="0" borderId="23" xfId="55" applyNumberFormat="1" applyFont="1" applyFill="1" applyBorder="1" applyAlignment="1">
      <alignment vertical="center"/>
      <protection/>
    </xf>
    <xf numFmtId="49" fontId="42" fillId="34" borderId="0" xfId="55" applyNumberFormat="1" applyFont="1" applyFill="1" applyBorder="1" applyAlignment="1">
      <alignment vertical="center"/>
      <protection/>
    </xf>
    <xf numFmtId="49" fontId="44" fillId="34" borderId="0" xfId="55" applyNumberFormat="1" applyFont="1" applyFill="1" applyBorder="1" applyAlignment="1">
      <alignment vertical="center"/>
      <protection/>
    </xf>
    <xf numFmtId="49" fontId="44" fillId="0" borderId="16" xfId="55" applyNumberFormat="1" applyFont="1" applyFill="1" applyBorder="1" applyAlignment="1">
      <alignment vertical="center"/>
      <protection/>
    </xf>
    <xf numFmtId="49" fontId="42" fillId="34" borderId="0" xfId="55" applyNumberFormat="1" applyFont="1" applyFill="1" applyBorder="1" applyAlignment="1">
      <alignment horizontal="left" vertical="center"/>
      <protection/>
    </xf>
    <xf numFmtId="49" fontId="42" fillId="0" borderId="16" xfId="55" applyNumberFormat="1" applyFont="1" applyFill="1" applyBorder="1" applyAlignment="1">
      <alignment horizontal="left" vertical="center"/>
      <protection/>
    </xf>
    <xf numFmtId="49" fontId="44" fillId="0" borderId="16" xfId="55" applyNumberFormat="1" applyFont="1" applyFill="1" applyBorder="1" applyAlignment="1">
      <alignment horizontal="left" vertical="center"/>
      <protection/>
    </xf>
    <xf numFmtId="49" fontId="50" fillId="0" borderId="16" xfId="55" applyNumberFormat="1" applyFont="1" applyFill="1" applyBorder="1" applyAlignment="1">
      <alignment vertical="center"/>
      <protection/>
    </xf>
    <xf numFmtId="49" fontId="42" fillId="0" borderId="23" xfId="55" applyNumberFormat="1" applyFont="1" applyFill="1" applyBorder="1" applyAlignment="1">
      <alignment horizontal="left" vertical="center"/>
      <protection/>
    </xf>
    <xf numFmtId="49" fontId="42" fillId="0" borderId="13" xfId="55" applyNumberFormat="1" applyFont="1" applyFill="1" applyBorder="1" applyAlignment="1">
      <alignment vertical="center"/>
      <protection/>
    </xf>
    <xf numFmtId="49" fontId="44" fillId="0" borderId="13" xfId="55" applyNumberFormat="1" applyFont="1" applyFill="1" applyBorder="1" applyAlignment="1">
      <alignment vertical="center"/>
      <protection/>
    </xf>
    <xf numFmtId="49" fontId="44" fillId="34" borderId="25" xfId="55" applyNumberFormat="1" applyFont="1" applyFill="1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45" fillId="36" borderId="0" xfId="55" applyNumberFormat="1" applyFont="1" applyFill="1" applyBorder="1" applyAlignment="1">
      <alignment horizontal="center" vertical="center"/>
      <protection/>
    </xf>
    <xf numFmtId="49" fontId="44" fillId="34" borderId="15" xfId="55" applyNumberFormat="1" applyFont="1" applyFill="1" applyBorder="1" applyAlignment="1">
      <alignment vertical="center"/>
      <protection/>
    </xf>
    <xf numFmtId="0" fontId="37" fillId="0" borderId="0" xfId="55" applyNumberFormat="1" applyFont="1" applyFill="1" applyAlignment="1">
      <alignment vertical="center"/>
      <protection/>
    </xf>
    <xf numFmtId="0" fontId="37" fillId="0" borderId="0" xfId="55" applyNumberFormat="1" applyFont="1" applyFill="1" applyBorder="1" applyAlignment="1">
      <alignment vertical="center"/>
      <protection/>
    </xf>
    <xf numFmtId="49" fontId="50" fillId="34" borderId="16" xfId="55" applyNumberFormat="1" applyFont="1" applyFill="1" applyBorder="1" applyAlignment="1">
      <alignment vertical="center"/>
      <protection/>
    </xf>
    <xf numFmtId="49" fontId="48" fillId="34" borderId="0" xfId="55" applyNumberFormat="1" applyFont="1" applyFill="1" applyBorder="1" applyAlignment="1">
      <alignment horizontal="right" vertical="center"/>
      <protection/>
    </xf>
    <xf numFmtId="49" fontId="25" fillId="33" borderId="0" xfId="55" applyNumberFormat="1" applyFont="1" applyFill="1" applyBorder="1" applyAlignment="1">
      <alignment horizontal="center" vertical="center"/>
      <protection/>
    </xf>
    <xf numFmtId="49" fontId="16" fillId="33" borderId="0" xfId="55" applyNumberFormat="1" applyFont="1" applyFill="1" applyBorder="1" applyAlignment="1">
      <alignment horizontal="center" vertical="center"/>
      <protection/>
    </xf>
    <xf numFmtId="49" fontId="42" fillId="34" borderId="16" xfId="55" applyNumberFormat="1" applyFont="1" applyFill="1" applyBorder="1" applyAlignment="1">
      <alignment horizontal="left" vertical="center"/>
      <protection/>
    </xf>
    <xf numFmtId="0" fontId="38" fillId="0" borderId="13" xfId="55" applyFont="1" applyBorder="1" applyAlignment="1">
      <alignment vertical="center"/>
      <protection/>
    </xf>
    <xf numFmtId="49" fontId="44" fillId="34" borderId="14" xfId="55" applyNumberFormat="1" applyFont="1" applyFill="1" applyBorder="1" applyAlignment="1">
      <alignment vertical="center"/>
      <protection/>
    </xf>
    <xf numFmtId="0" fontId="34" fillId="0" borderId="0" xfId="55" applyBorder="1">
      <alignment/>
      <protection/>
    </xf>
    <xf numFmtId="49" fontId="51" fillId="34" borderId="0" xfId="55" applyNumberFormat="1" applyFont="1" applyFill="1" applyBorder="1" applyAlignment="1">
      <alignment horizontal="right" vertical="center"/>
      <protection/>
    </xf>
    <xf numFmtId="49" fontId="48" fillId="0" borderId="0" xfId="55" applyNumberFormat="1" applyFont="1" applyAlignment="1">
      <alignment vertical="center"/>
      <protection/>
    </xf>
    <xf numFmtId="49" fontId="50" fillId="34" borderId="0" xfId="55" applyNumberFormat="1" applyFont="1" applyFill="1" applyBorder="1" applyAlignment="1">
      <alignment vertical="center"/>
      <protection/>
    </xf>
    <xf numFmtId="49" fontId="48" fillId="34" borderId="15" xfId="55" applyNumberFormat="1" applyFont="1" applyFill="1" applyBorder="1" applyAlignment="1">
      <alignment horizontal="right" vertical="center"/>
      <protection/>
    </xf>
    <xf numFmtId="16" fontId="42" fillId="0" borderId="0" xfId="55" applyNumberFormat="1" applyFont="1" applyFill="1" applyAlignment="1">
      <alignment horizontal="center" vertical="center"/>
      <protection/>
    </xf>
    <xf numFmtId="49" fontId="42" fillId="34" borderId="23" xfId="55" applyNumberFormat="1" applyFont="1" applyFill="1" applyBorder="1" applyAlignment="1">
      <alignment vertical="center"/>
      <protection/>
    </xf>
    <xf numFmtId="16" fontId="42" fillId="0" borderId="0" xfId="55" applyNumberFormat="1" applyFont="1" applyFill="1" applyAlignment="1">
      <alignment horizontal="center" vertical="center"/>
      <protection/>
    </xf>
    <xf numFmtId="49" fontId="11" fillId="33" borderId="17" xfId="55" applyNumberFormat="1" applyFont="1" applyFill="1" applyBorder="1" applyAlignment="1">
      <alignment vertical="center"/>
      <protection/>
    </xf>
    <xf numFmtId="49" fontId="31" fillId="33" borderId="18" xfId="55" applyNumberFormat="1" applyFont="1" applyFill="1" applyBorder="1" applyAlignment="1">
      <alignment vertical="center"/>
      <protection/>
    </xf>
    <xf numFmtId="49" fontId="29" fillId="33" borderId="18" xfId="55" applyNumberFormat="1" applyFont="1" applyFill="1" applyBorder="1" applyAlignment="1">
      <alignment vertical="center"/>
      <protection/>
    </xf>
    <xf numFmtId="49" fontId="31" fillId="33" borderId="20" xfId="55" applyNumberFormat="1" applyFont="1" applyFill="1" applyBorder="1" applyAlignment="1">
      <alignment vertical="center"/>
      <protection/>
    </xf>
    <xf numFmtId="49" fontId="29" fillId="0" borderId="21" xfId="55" applyNumberFormat="1" applyFont="1" applyBorder="1" applyAlignment="1">
      <alignment vertical="center"/>
      <protection/>
    </xf>
    <xf numFmtId="49" fontId="31" fillId="0" borderId="22" xfId="55" applyNumberFormat="1" applyFont="1" applyBorder="1" applyAlignment="1">
      <alignment vertical="center"/>
      <protection/>
    </xf>
    <xf numFmtId="49" fontId="29" fillId="0" borderId="22" xfId="55" applyNumberFormat="1" applyFont="1" applyBorder="1" applyAlignment="1">
      <alignment vertical="center"/>
      <protection/>
    </xf>
    <xf numFmtId="49" fontId="31" fillId="0" borderId="25" xfId="55" applyNumberFormat="1" applyFont="1" applyBorder="1" applyAlignment="1">
      <alignment vertical="center"/>
      <protection/>
    </xf>
    <xf numFmtId="49" fontId="29" fillId="0" borderId="16" xfId="55" applyNumberFormat="1" applyFont="1" applyBorder="1" applyAlignment="1">
      <alignment vertical="center"/>
      <protection/>
    </xf>
    <xf numFmtId="49" fontId="31" fillId="0" borderId="0" xfId="55" applyNumberFormat="1" applyFont="1" applyBorder="1" applyAlignment="1">
      <alignment vertical="center"/>
      <protection/>
    </xf>
    <xf numFmtId="49" fontId="29" fillId="0" borderId="0" xfId="55" applyNumberFormat="1" applyFont="1" applyBorder="1" applyAlignment="1">
      <alignment vertical="center"/>
      <protection/>
    </xf>
    <xf numFmtId="49" fontId="31" fillId="0" borderId="15" xfId="55" applyNumberFormat="1" applyFont="1" applyBorder="1" applyAlignment="1">
      <alignment vertical="center"/>
      <protection/>
    </xf>
    <xf numFmtId="49" fontId="42" fillId="0" borderId="14" xfId="55" applyNumberFormat="1" applyFont="1" applyFill="1" applyBorder="1" applyAlignment="1">
      <alignment vertical="center"/>
      <protection/>
    </xf>
    <xf numFmtId="49" fontId="38" fillId="0" borderId="23" xfId="55" applyNumberFormat="1" applyFont="1" applyFill="1" applyBorder="1" applyAlignment="1">
      <alignment vertical="center"/>
      <protection/>
    </xf>
    <xf numFmtId="49" fontId="31" fillId="0" borderId="13" xfId="55" applyNumberFormat="1" applyFont="1" applyFill="1" applyBorder="1" applyAlignment="1">
      <alignment vertical="center"/>
      <protection/>
    </xf>
    <xf numFmtId="49" fontId="29" fillId="0" borderId="13" xfId="55" applyNumberFormat="1" applyFont="1" applyFill="1" applyBorder="1" applyAlignment="1">
      <alignment vertical="center"/>
      <protection/>
    </xf>
    <xf numFmtId="49" fontId="31" fillId="0" borderId="14" xfId="55" applyNumberFormat="1" applyFont="1" applyFill="1" applyBorder="1" applyAlignment="1">
      <alignment vertical="center"/>
      <protection/>
    </xf>
    <xf numFmtId="49" fontId="52" fillId="0" borderId="0" xfId="55" applyNumberFormat="1" applyFont="1" applyFill="1" applyBorder="1" applyAlignment="1">
      <alignment horizontal="center" vertical="center"/>
      <protection/>
    </xf>
    <xf numFmtId="49" fontId="42" fillId="0" borderId="0" xfId="55" applyNumberFormat="1" applyFont="1" applyFill="1" applyBorder="1" applyAlignment="1">
      <alignment horizontal="center" vertical="center"/>
      <protection/>
    </xf>
    <xf numFmtId="0" fontId="43" fillId="34" borderId="0" xfId="55" applyFont="1" applyFill="1" applyAlignment="1">
      <alignment vertical="center"/>
      <protection/>
    </xf>
    <xf numFmtId="0" fontId="34" fillId="0" borderId="0" xfId="55" applyAlignment="1">
      <alignment vertical="center"/>
      <protection/>
    </xf>
    <xf numFmtId="49" fontId="9" fillId="0" borderId="0" xfId="55" applyNumberFormat="1" applyFont="1" applyFill="1" applyBorder="1" applyAlignment="1">
      <alignment horizontal="center" vertical="center"/>
      <protection/>
    </xf>
    <xf numFmtId="49" fontId="9" fillId="0" borderId="0" xfId="55" applyNumberFormat="1" applyFont="1" applyFill="1" applyBorder="1" applyAlignment="1">
      <alignment vertical="center"/>
      <protection/>
    </xf>
    <xf numFmtId="49" fontId="9" fillId="0" borderId="0" xfId="55" applyNumberFormat="1" applyFont="1" applyFill="1" applyBorder="1" applyAlignment="1">
      <alignment horizontal="centerContinuous" vertical="center"/>
      <protection/>
    </xf>
    <xf numFmtId="49" fontId="11" fillId="0" borderId="0" xfId="55" applyNumberFormat="1" applyFont="1" applyFill="1" applyBorder="1" applyAlignment="1">
      <alignment horizontal="left" vertical="center"/>
      <protection/>
    </xf>
    <xf numFmtId="49" fontId="8" fillId="0" borderId="0" xfId="55" applyNumberFormat="1" applyFont="1" applyFill="1" applyBorder="1" applyAlignment="1">
      <alignment vertical="center"/>
      <protection/>
    </xf>
    <xf numFmtId="49" fontId="38" fillId="0" borderId="0" xfId="55" applyNumberFormat="1" applyFont="1" applyFill="1" applyBorder="1" applyAlignment="1">
      <alignment vertical="center"/>
      <protection/>
    </xf>
    <xf numFmtId="49" fontId="31" fillId="0" borderId="0" xfId="55" applyNumberFormat="1" applyFont="1" applyFill="1" applyBorder="1" applyAlignment="1">
      <alignment vertical="center"/>
      <protection/>
    </xf>
    <xf numFmtId="0" fontId="29" fillId="0" borderId="0" xfId="55" applyFont="1" applyAlignment="1">
      <alignment vertical="center"/>
      <protection/>
    </xf>
    <xf numFmtId="49" fontId="29" fillId="0" borderId="0" xfId="55" applyNumberFormat="1" applyFont="1" applyFill="1" applyBorder="1" applyAlignment="1">
      <alignment vertical="center"/>
      <protection/>
    </xf>
    <xf numFmtId="49" fontId="29" fillId="0" borderId="0" xfId="55" applyNumberFormat="1" applyFont="1" applyFill="1" applyBorder="1" applyAlignment="1">
      <alignment horizontal="right" vertical="center"/>
      <protection/>
    </xf>
    <xf numFmtId="49" fontId="29" fillId="0" borderId="0" xfId="55" applyNumberFormat="1" applyFont="1" applyFill="1" applyBorder="1" applyAlignment="1">
      <alignment horizontal="center" vertical="center"/>
      <protection/>
    </xf>
    <xf numFmtId="0" fontId="29" fillId="0" borderId="0" xfId="55" applyNumberFormat="1" applyFont="1" applyFill="1" applyBorder="1" applyAlignment="1">
      <alignment vertical="center"/>
      <protection/>
    </xf>
    <xf numFmtId="49" fontId="30" fillId="0" borderId="0" xfId="55" applyNumberFormat="1" applyFont="1" applyFill="1" applyBorder="1" applyAlignment="1">
      <alignment horizontal="center" vertical="center"/>
      <protection/>
    </xf>
    <xf numFmtId="49" fontId="7" fillId="0" borderId="0" xfId="55" applyNumberFormat="1" applyFont="1" applyFill="1" applyBorder="1" applyAlignment="1">
      <alignment vertical="center"/>
      <protection/>
    </xf>
    <xf numFmtId="49" fontId="29" fillId="34" borderId="0" xfId="55" applyNumberFormat="1" applyFont="1" applyFill="1" applyBorder="1" applyAlignment="1">
      <alignment horizontal="center" vertical="center"/>
      <protection/>
    </xf>
    <xf numFmtId="0" fontId="29" fillId="34" borderId="0" xfId="55" applyNumberFormat="1" applyFont="1" applyFill="1" applyBorder="1" applyAlignment="1">
      <alignment vertical="center"/>
      <protection/>
    </xf>
    <xf numFmtId="49" fontId="29" fillId="34" borderId="0" xfId="55" applyNumberFormat="1" applyFont="1" applyFill="1" applyBorder="1" applyAlignment="1">
      <alignment vertical="center"/>
      <protection/>
    </xf>
    <xf numFmtId="0" fontId="29" fillId="0" borderId="0" xfId="55" applyFont="1" applyBorder="1" applyAlignment="1">
      <alignment vertical="center"/>
      <protection/>
    </xf>
    <xf numFmtId="49" fontId="11" fillId="0" borderId="0" xfId="55" applyNumberFormat="1" applyFont="1" applyFill="1" applyBorder="1" applyAlignment="1">
      <alignment vertical="center"/>
      <protection/>
    </xf>
    <xf numFmtId="0" fontId="29" fillId="0" borderId="0" xfId="55" applyFont="1" applyFill="1" applyBorder="1" applyAlignment="1">
      <alignment vertical="center"/>
      <protection/>
    </xf>
    <xf numFmtId="49" fontId="29" fillId="0" borderId="0" xfId="55" applyNumberFormat="1" applyFont="1" applyFill="1" applyBorder="1" applyAlignment="1">
      <alignment horizontal="left" vertical="center"/>
      <protection/>
    </xf>
    <xf numFmtId="49" fontId="29" fillId="0" borderId="0" xfId="55" applyNumberFormat="1" applyFont="1" applyFill="1" applyBorder="1" applyAlignment="1">
      <alignment horizontal="centerContinuous" vertical="center"/>
      <protection/>
    </xf>
    <xf numFmtId="0" fontId="29" fillId="34" borderId="13" xfId="55" applyNumberFormat="1" applyFont="1" applyFill="1" applyBorder="1" applyAlignment="1">
      <alignment vertical="center"/>
      <protection/>
    </xf>
    <xf numFmtId="49" fontId="38" fillId="0" borderId="0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49" fontId="10" fillId="0" borderId="0" xfId="0" applyNumberFormat="1" applyFont="1" applyBorder="1" applyAlignment="1">
      <alignment vertical="top"/>
    </xf>
    <xf numFmtId="49" fontId="54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55" fillId="0" borderId="0" xfId="42" applyFont="1" applyAlignment="1">
      <alignment horizontal="center"/>
    </xf>
    <xf numFmtId="0" fontId="6" fillId="0" borderId="0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5" fillId="0" borderId="0" xfId="55" applyNumberFormat="1" applyFont="1" applyBorder="1" applyAlignment="1">
      <alignment horizontal="center" vertical="center"/>
      <protection/>
    </xf>
    <xf numFmtId="0" fontId="72" fillId="37" borderId="26" xfId="56" applyFont="1" applyFill="1" applyBorder="1" applyAlignment="1">
      <alignment horizontal="center" wrapText="1"/>
      <protection/>
    </xf>
    <xf numFmtId="0" fontId="73" fillId="37" borderId="27" xfId="57" applyFont="1" applyFill="1" applyBorder="1">
      <alignment/>
      <protection/>
    </xf>
    <xf numFmtId="0" fontId="73" fillId="37" borderId="28" xfId="57" applyFont="1" applyFill="1" applyBorder="1">
      <alignment/>
      <protection/>
    </xf>
    <xf numFmtId="49" fontId="74" fillId="37" borderId="0" xfId="56" applyNumberFormat="1" applyFont="1" applyFill="1" applyBorder="1" applyAlignment="1">
      <alignment/>
      <protection/>
    </xf>
    <xf numFmtId="49" fontId="75" fillId="37" borderId="0" xfId="56" applyNumberFormat="1" applyFont="1" applyFill="1">
      <alignment/>
      <protection/>
    </xf>
    <xf numFmtId="0" fontId="76" fillId="37" borderId="0" xfId="57" applyFont="1" applyFill="1">
      <alignment/>
      <protection/>
    </xf>
    <xf numFmtId="0" fontId="36" fillId="37" borderId="29" xfId="56" applyFont="1" applyFill="1" applyBorder="1" applyAlignment="1">
      <alignment horizontal="center" vertical="center"/>
      <protection/>
    </xf>
    <xf numFmtId="0" fontId="75" fillId="37" borderId="29" xfId="56" applyFont="1" applyFill="1" applyBorder="1">
      <alignment/>
      <protection/>
    </xf>
    <xf numFmtId="0" fontId="74" fillId="37" borderId="29" xfId="56" applyFont="1" applyFill="1" applyBorder="1" applyAlignment="1">
      <alignment horizontal="center"/>
      <protection/>
    </xf>
    <xf numFmtId="0" fontId="75" fillId="37" borderId="29" xfId="56" applyFont="1" applyFill="1" applyBorder="1" applyAlignment="1">
      <alignment horizontal="center"/>
      <protection/>
    </xf>
    <xf numFmtId="0" fontId="74" fillId="37" borderId="29" xfId="56" applyFont="1" applyFill="1" applyBorder="1">
      <alignment/>
      <protection/>
    </xf>
    <xf numFmtId="0" fontId="76" fillId="37" borderId="29" xfId="57" applyFont="1" applyFill="1" applyBorder="1">
      <alignment/>
      <protection/>
    </xf>
    <xf numFmtId="0" fontId="36" fillId="37" borderId="29" xfId="56" applyFont="1" applyFill="1" applyBorder="1" applyAlignment="1">
      <alignment horizontal="center"/>
      <protection/>
    </xf>
    <xf numFmtId="0" fontId="76" fillId="37" borderId="29" xfId="56" applyFont="1" applyFill="1" applyBorder="1" applyAlignment="1">
      <alignment horizontal="center"/>
      <protection/>
    </xf>
    <xf numFmtId="0" fontId="36" fillId="37" borderId="29" xfId="56" applyFont="1" applyFill="1" applyBorder="1">
      <alignment/>
      <protection/>
    </xf>
    <xf numFmtId="0" fontId="76" fillId="37" borderId="29" xfId="56" applyFont="1" applyFill="1" applyBorder="1">
      <alignment/>
      <protection/>
    </xf>
    <xf numFmtId="0" fontId="36" fillId="37" borderId="17" xfId="57" applyFont="1" applyFill="1" applyBorder="1" applyAlignment="1">
      <alignment horizontal="center"/>
      <protection/>
    </xf>
    <xf numFmtId="0" fontId="36" fillId="37" borderId="20" xfId="57" applyFont="1" applyFill="1" applyBorder="1" applyAlignment="1">
      <alignment horizontal="center"/>
      <protection/>
    </xf>
    <xf numFmtId="0" fontId="36" fillId="37" borderId="29" xfId="57" applyFont="1" applyFill="1" applyBorder="1">
      <alignment/>
      <protection/>
    </xf>
    <xf numFmtId="0" fontId="76" fillId="37" borderId="29" xfId="57" applyFont="1" applyFill="1" applyBorder="1" applyAlignment="1">
      <alignment horizontal="center"/>
      <protection/>
    </xf>
    <xf numFmtId="0" fontId="76" fillId="37" borderId="29" xfId="57" applyFont="1" applyFill="1" applyBorder="1" applyAlignment="1">
      <alignment horizontal="right"/>
      <protection/>
    </xf>
    <xf numFmtId="0" fontId="36" fillId="37" borderId="30" xfId="56" applyFont="1" applyFill="1" applyBorder="1" applyAlignment="1">
      <alignment horizontal="center" vertical="center"/>
      <protection/>
    </xf>
    <xf numFmtId="0" fontId="74" fillId="37" borderId="17" xfId="56" applyFont="1" applyFill="1" applyBorder="1" applyAlignment="1">
      <alignment horizontal="center"/>
      <protection/>
    </xf>
    <xf numFmtId="0" fontId="74" fillId="37" borderId="20" xfId="56" applyFont="1" applyFill="1" applyBorder="1" applyAlignment="1">
      <alignment horizontal="center"/>
      <protection/>
    </xf>
    <xf numFmtId="0" fontId="36" fillId="37" borderId="31" xfId="56" applyFont="1" applyFill="1" applyBorder="1" applyAlignment="1">
      <alignment horizontal="center" vertical="center"/>
      <protection/>
    </xf>
    <xf numFmtId="0" fontId="36" fillId="37" borderId="32" xfId="56" applyFont="1" applyFill="1" applyBorder="1" applyAlignment="1">
      <alignment horizontal="center" vertical="center"/>
      <protection/>
    </xf>
    <xf numFmtId="0" fontId="36" fillId="37" borderId="17" xfId="56" applyFont="1" applyFill="1" applyBorder="1" applyAlignment="1">
      <alignment horizontal="center"/>
      <protection/>
    </xf>
    <xf numFmtId="0" fontId="36" fillId="37" borderId="20" xfId="56" applyFont="1" applyFill="1" applyBorder="1" applyAlignment="1">
      <alignment horizontal="center"/>
      <protection/>
    </xf>
    <xf numFmtId="0" fontId="36" fillId="37" borderId="29" xfId="56" applyFont="1" applyFill="1" applyBorder="1" applyAlignment="1">
      <alignment horizontal="center"/>
      <protection/>
    </xf>
    <xf numFmtId="49" fontId="75" fillId="37" borderId="0" xfId="56" applyNumberFormat="1" applyFont="1" applyFill="1" applyBorder="1" applyAlignment="1">
      <alignment horizontal="center" vertical="center"/>
      <protection/>
    </xf>
    <xf numFmtId="49" fontId="75" fillId="37" borderId="0" xfId="56" applyNumberFormat="1" applyFont="1" applyFill="1" applyBorder="1">
      <alignment/>
      <protection/>
    </xf>
    <xf numFmtId="0" fontId="74" fillId="37" borderId="29" xfId="56" applyFont="1" applyFill="1" applyBorder="1" applyAlignment="1">
      <alignment horizontal="center"/>
      <protection/>
    </xf>
    <xf numFmtId="0" fontId="75" fillId="37" borderId="0" xfId="56" applyFont="1" applyFill="1">
      <alignment/>
      <protection/>
    </xf>
    <xf numFmtId="0" fontId="76" fillId="37" borderId="0" xfId="59" applyFont="1" applyFill="1">
      <alignment/>
      <protection/>
    </xf>
    <xf numFmtId="0" fontId="36" fillId="37" borderId="29" xfId="57" applyFont="1" applyFill="1" applyBorder="1" applyAlignment="1">
      <alignment horizontal="center"/>
      <protection/>
    </xf>
    <xf numFmtId="0" fontId="36" fillId="37" borderId="30" xfId="57" applyFont="1" applyFill="1" applyBorder="1" applyAlignment="1">
      <alignment horizontal="center" vertical="center"/>
      <protection/>
    </xf>
    <xf numFmtId="0" fontId="36" fillId="37" borderId="31" xfId="57" applyFont="1" applyFill="1" applyBorder="1" applyAlignment="1">
      <alignment horizontal="center" vertical="center"/>
      <protection/>
    </xf>
    <xf numFmtId="0" fontId="36" fillId="37" borderId="32" xfId="57" applyFont="1" applyFill="1" applyBorder="1" applyAlignment="1">
      <alignment horizontal="center" vertical="center"/>
      <protection/>
    </xf>
    <xf numFmtId="0" fontId="76" fillId="37" borderId="0" xfId="59" applyFont="1" applyFill="1" applyBorder="1">
      <alignment/>
      <protection/>
    </xf>
    <xf numFmtId="0" fontId="76" fillId="37" borderId="0" xfId="57" applyFont="1" applyFill="1" applyBorder="1">
      <alignment/>
      <protection/>
    </xf>
    <xf numFmtId="0" fontId="76" fillId="37" borderId="0" xfId="56" applyFont="1" applyFill="1" applyBorder="1">
      <alignment/>
      <protection/>
    </xf>
    <xf numFmtId="0" fontId="36" fillId="37" borderId="0" xfId="57" applyFont="1" applyFill="1" applyBorder="1">
      <alignment/>
      <protection/>
    </xf>
    <xf numFmtId="0" fontId="76" fillId="37" borderId="0" xfId="57" applyFont="1" applyFill="1" applyBorder="1" applyAlignment="1">
      <alignment horizontal="center"/>
      <protection/>
    </xf>
    <xf numFmtId="0" fontId="36" fillId="37" borderId="30" xfId="59" applyFont="1" applyFill="1" applyBorder="1" applyAlignment="1">
      <alignment horizontal="center" vertical="center"/>
      <protection/>
    </xf>
    <xf numFmtId="0" fontId="36" fillId="37" borderId="31" xfId="59" applyFont="1" applyFill="1" applyBorder="1" applyAlignment="1">
      <alignment horizontal="center" vertical="center"/>
      <protection/>
    </xf>
    <xf numFmtId="0" fontId="36" fillId="37" borderId="0" xfId="59" applyFont="1" applyFill="1">
      <alignment/>
      <protection/>
    </xf>
    <xf numFmtId="0" fontId="76" fillId="37" borderId="0" xfId="59" applyFont="1" applyFill="1" applyAlignment="1">
      <alignment horizontal="center"/>
      <protection/>
    </xf>
    <xf numFmtId="0" fontId="36" fillId="37" borderId="0" xfId="57" applyFont="1" applyFill="1">
      <alignment/>
      <protection/>
    </xf>
    <xf numFmtId="0" fontId="76" fillId="37" borderId="0" xfId="57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0</xdr:row>
      <xdr:rowOff>0</xdr:rowOff>
    </xdr:from>
    <xdr:to>
      <xdr:col>16</xdr:col>
      <xdr:colOff>781050</xdr:colOff>
      <xdr:row>1</xdr:row>
      <xdr:rowOff>228600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shketery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nzipped\&#1054;&#1088;&#1080;&#1075;&#1080;&#1085;&#1072;&#1083;&#1099;\!ITFWOME.N'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isok_musketers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"/>
      <sheetName val="3-е место"/>
      <sheetName val="Сетка (2)"/>
      <sheetName val="ВОСЬМЕРКА"/>
      <sheetName val="7-16"/>
      <sheetName val="17 и 25"/>
      <sheetName val="ПЯТНИЦА"/>
      <sheetName val="пятница 2"/>
      <sheetName val="ВОСКРЕСЕНЬЕ"/>
      <sheetName val="СУББОТА"/>
    </sheetNames>
    <sheetDataSet>
      <sheetData sheetId="0">
        <row r="9">
          <cell r="A9" t="str">
            <v>Четыре мушкетера'13</v>
          </cell>
        </row>
        <row r="11">
          <cell r="A11" t="str">
            <v>Кампа, Буча</v>
          </cell>
        </row>
        <row r="15">
          <cell r="A15" t="str">
            <v>24-26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Cover page"/>
      <sheetName val="Tourn Report"/>
      <sheetName val="Statistics"/>
      <sheetName val="Plr Data"/>
      <sheetName val="Plr List"/>
      <sheetName val="Plr Notice"/>
      <sheetName val="Si Main Draw Prep"/>
      <sheetName val="Si Main 32"/>
      <sheetName val="Si Qual Sign-in"/>
      <sheetName val="Si Qual Acc Prep"/>
      <sheetName val="Si Qual Draw Prep"/>
      <sheetName val="Si Qual 32&gt;4"/>
      <sheetName val="Si Qual 64&gt;4"/>
      <sheetName val="Si Qual 64&gt;4c"/>
      <sheetName val="Si Qual 128&gt;4"/>
      <sheetName val="Si Qual 128&gt;4c"/>
      <sheetName val="Do Rankings"/>
      <sheetName val="Do Sign-in"/>
      <sheetName val="Do Acc Prep"/>
      <sheetName val="Do Main Draw Prep"/>
      <sheetName val="Do Main 16"/>
      <sheetName val="Do Qual Draw Prep"/>
      <sheetName val="Do Qual 8&gt;2"/>
      <sheetName val="Do Qual 16&gt;2"/>
      <sheetName val="OofP 4 cts"/>
      <sheetName val="OofP 8 cts"/>
      <sheetName val="OofP list"/>
      <sheetName val="Practice Cts"/>
      <sheetName val="Si LL List"/>
      <sheetName val="Si Alt List"/>
      <sheetName val="Do LL List"/>
      <sheetName val="Do Alt List"/>
      <sheetName val="Code Viol."/>
      <sheetName val="Offence Summ"/>
      <sheetName val="CV Non-fines"/>
      <sheetName val="Officials"/>
      <sheetName val="CU Evaluation"/>
      <sheetName val="Eval Worksheet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Win Shirt"/>
      <sheetName val="Entries"/>
      <sheetName val="Withdrawals"/>
      <sheetName val="Module1"/>
    </sheetNames>
    <sheetDataSet>
      <sheetData sheetId="11">
        <row r="7">
          <cell r="A7">
            <v>1</v>
          </cell>
          <cell r="L7" t="str">
            <v/>
          </cell>
          <cell r="N7" t="str">
            <v/>
          </cell>
        </row>
        <row r="8">
          <cell r="A8">
            <v>2</v>
          </cell>
          <cell r="L8" t="str">
            <v/>
          </cell>
          <cell r="N8" t="str">
            <v/>
          </cell>
        </row>
        <row r="9">
          <cell r="A9">
            <v>3</v>
          </cell>
          <cell r="L9" t="str">
            <v/>
          </cell>
          <cell r="N9" t="str">
            <v/>
          </cell>
        </row>
        <row r="10">
          <cell r="A10">
            <v>4</v>
          </cell>
          <cell r="L10" t="str">
            <v/>
          </cell>
          <cell r="N10" t="str">
            <v/>
          </cell>
        </row>
        <row r="11">
          <cell r="A11">
            <v>5</v>
          </cell>
          <cell r="L11" t="str">
            <v/>
          </cell>
          <cell r="N11" t="str">
            <v/>
          </cell>
        </row>
        <row r="12">
          <cell r="A12">
            <v>6</v>
          </cell>
          <cell r="L12" t="str">
            <v/>
          </cell>
          <cell r="N12" t="str">
            <v/>
          </cell>
        </row>
        <row r="13">
          <cell r="A13">
            <v>7</v>
          </cell>
          <cell r="L13" t="str">
            <v/>
          </cell>
          <cell r="N13" t="str">
            <v/>
          </cell>
        </row>
        <row r="14">
          <cell r="A14">
            <v>8</v>
          </cell>
          <cell r="L14" t="str">
            <v/>
          </cell>
          <cell r="N14" t="str">
            <v/>
          </cell>
        </row>
        <row r="15">
          <cell r="A15">
            <v>9</v>
          </cell>
          <cell r="L15" t="str">
            <v/>
          </cell>
          <cell r="N15" t="str">
            <v/>
          </cell>
        </row>
        <row r="16">
          <cell r="A16">
            <v>10</v>
          </cell>
          <cell r="L16" t="str">
            <v/>
          </cell>
          <cell r="N16" t="str">
            <v/>
          </cell>
        </row>
        <row r="17">
          <cell r="A17">
            <v>11</v>
          </cell>
          <cell r="L17" t="str">
            <v/>
          </cell>
          <cell r="N17" t="str">
            <v/>
          </cell>
        </row>
        <row r="18">
          <cell r="A18">
            <v>12</v>
          </cell>
          <cell r="L18" t="str">
            <v/>
          </cell>
          <cell r="N18" t="str">
            <v/>
          </cell>
        </row>
        <row r="19">
          <cell r="A19">
            <v>13</v>
          </cell>
          <cell r="L19" t="str">
            <v/>
          </cell>
          <cell r="N19" t="str">
            <v/>
          </cell>
        </row>
        <row r="20">
          <cell r="A20">
            <v>14</v>
          </cell>
          <cell r="L20" t="str">
            <v/>
          </cell>
          <cell r="N20" t="str">
            <v/>
          </cell>
        </row>
        <row r="21">
          <cell r="A21">
            <v>15</v>
          </cell>
          <cell r="L21" t="str">
            <v/>
          </cell>
          <cell r="N21" t="str">
            <v/>
          </cell>
        </row>
        <row r="22">
          <cell r="A22">
            <v>16</v>
          </cell>
          <cell r="L22" t="str">
            <v/>
          </cell>
          <cell r="N22" t="str">
            <v/>
          </cell>
        </row>
        <row r="23">
          <cell r="A23">
            <v>17</v>
          </cell>
          <cell r="L23" t="str">
            <v/>
          </cell>
          <cell r="N23" t="str">
            <v/>
          </cell>
        </row>
        <row r="24">
          <cell r="A24">
            <v>18</v>
          </cell>
          <cell r="L24" t="str">
            <v/>
          </cell>
          <cell r="N24" t="str">
            <v/>
          </cell>
        </row>
        <row r="25">
          <cell r="A25">
            <v>19</v>
          </cell>
          <cell r="L25" t="str">
            <v/>
          </cell>
          <cell r="N25" t="str">
            <v/>
          </cell>
        </row>
        <row r="26">
          <cell r="A26">
            <v>20</v>
          </cell>
          <cell r="L26" t="str">
            <v/>
          </cell>
          <cell r="N26" t="str">
            <v/>
          </cell>
        </row>
        <row r="27">
          <cell r="A27">
            <v>21</v>
          </cell>
          <cell r="L27" t="str">
            <v/>
          </cell>
          <cell r="N27" t="str">
            <v/>
          </cell>
        </row>
        <row r="28">
          <cell r="A28">
            <v>22</v>
          </cell>
          <cell r="L28" t="str">
            <v/>
          </cell>
          <cell r="N28" t="str">
            <v/>
          </cell>
        </row>
        <row r="29">
          <cell r="A29">
            <v>23</v>
          </cell>
          <cell r="L29" t="str">
            <v/>
          </cell>
          <cell r="N29" t="str">
            <v/>
          </cell>
        </row>
        <row r="30">
          <cell r="A30">
            <v>24</v>
          </cell>
          <cell r="L30" t="str">
            <v/>
          </cell>
          <cell r="N30" t="str">
            <v/>
          </cell>
        </row>
        <row r="31">
          <cell r="A31">
            <v>25</v>
          </cell>
          <cell r="L31" t="str">
            <v/>
          </cell>
          <cell r="N31" t="str">
            <v/>
          </cell>
        </row>
        <row r="32">
          <cell r="A32">
            <v>26</v>
          </cell>
          <cell r="L32" t="str">
            <v/>
          </cell>
          <cell r="N32" t="str">
            <v/>
          </cell>
        </row>
        <row r="33">
          <cell r="A33">
            <v>27</v>
          </cell>
          <cell r="L33" t="str">
            <v/>
          </cell>
          <cell r="N33" t="str">
            <v/>
          </cell>
        </row>
        <row r="34">
          <cell r="A34">
            <v>28</v>
          </cell>
          <cell r="L34" t="str">
            <v/>
          </cell>
          <cell r="N34" t="str">
            <v/>
          </cell>
        </row>
        <row r="35">
          <cell r="A35">
            <v>29</v>
          </cell>
          <cell r="L35" t="str">
            <v/>
          </cell>
          <cell r="N35" t="str">
            <v/>
          </cell>
        </row>
        <row r="36">
          <cell r="A36">
            <v>30</v>
          </cell>
          <cell r="L36" t="str">
            <v/>
          </cell>
          <cell r="N36" t="str">
            <v/>
          </cell>
        </row>
        <row r="37">
          <cell r="A37">
            <v>31</v>
          </cell>
          <cell r="L37" t="str">
            <v/>
          </cell>
          <cell r="N37" t="str">
            <v/>
          </cell>
        </row>
        <row r="38">
          <cell r="A38">
            <v>32</v>
          </cell>
          <cell r="L38" t="str">
            <v/>
          </cell>
          <cell r="N38" t="str">
            <v/>
          </cell>
        </row>
        <row r="39">
          <cell r="A39">
            <v>33</v>
          </cell>
          <cell r="L39" t="str">
            <v/>
          </cell>
          <cell r="N39" t="str">
            <v/>
          </cell>
        </row>
        <row r="40">
          <cell r="A40">
            <v>34</v>
          </cell>
          <cell r="L40" t="str">
            <v/>
          </cell>
          <cell r="N40" t="str">
            <v/>
          </cell>
        </row>
        <row r="41">
          <cell r="A41">
            <v>35</v>
          </cell>
          <cell r="L41" t="str">
            <v/>
          </cell>
          <cell r="N41" t="str">
            <v/>
          </cell>
        </row>
        <row r="42">
          <cell r="A42">
            <v>36</v>
          </cell>
          <cell r="L42" t="str">
            <v/>
          </cell>
          <cell r="N42" t="str">
            <v/>
          </cell>
        </row>
        <row r="43">
          <cell r="A43">
            <v>37</v>
          </cell>
          <cell r="L43" t="str">
            <v/>
          </cell>
          <cell r="N43" t="str">
            <v/>
          </cell>
        </row>
        <row r="44">
          <cell r="A44">
            <v>38</v>
          </cell>
          <cell r="L44" t="str">
            <v/>
          </cell>
          <cell r="N44" t="str">
            <v/>
          </cell>
        </row>
        <row r="45">
          <cell r="A45">
            <v>39</v>
          </cell>
          <cell r="L45" t="str">
            <v/>
          </cell>
          <cell r="N45" t="str">
            <v/>
          </cell>
        </row>
        <row r="46">
          <cell r="A46">
            <v>40</v>
          </cell>
          <cell r="L46" t="str">
            <v/>
          </cell>
          <cell r="N46" t="str">
            <v/>
          </cell>
        </row>
        <row r="47">
          <cell r="A47">
            <v>41</v>
          </cell>
          <cell r="L47" t="str">
            <v/>
          </cell>
          <cell r="N47" t="str">
            <v/>
          </cell>
        </row>
        <row r="48">
          <cell r="A48">
            <v>42</v>
          </cell>
          <cell r="L48" t="str">
            <v/>
          </cell>
          <cell r="N48" t="str">
            <v/>
          </cell>
        </row>
        <row r="49">
          <cell r="A49">
            <v>43</v>
          </cell>
          <cell r="L49" t="str">
            <v/>
          </cell>
          <cell r="N49" t="str">
            <v/>
          </cell>
        </row>
        <row r="50">
          <cell r="A50">
            <v>44</v>
          </cell>
          <cell r="L50" t="str">
            <v/>
          </cell>
          <cell r="N50" t="str">
            <v/>
          </cell>
        </row>
        <row r="51">
          <cell r="A51">
            <v>45</v>
          </cell>
          <cell r="L51" t="str">
            <v/>
          </cell>
          <cell r="N51" t="str">
            <v/>
          </cell>
        </row>
        <row r="52">
          <cell r="A52">
            <v>46</v>
          </cell>
          <cell r="L52" t="str">
            <v/>
          </cell>
          <cell r="N52" t="str">
            <v/>
          </cell>
        </row>
        <row r="53">
          <cell r="A53">
            <v>47</v>
          </cell>
          <cell r="L53" t="str">
            <v/>
          </cell>
          <cell r="N53" t="str">
            <v/>
          </cell>
        </row>
        <row r="54">
          <cell r="A54">
            <v>48</v>
          </cell>
          <cell r="L54" t="str">
            <v/>
          </cell>
          <cell r="N54" t="str">
            <v/>
          </cell>
        </row>
        <row r="55">
          <cell r="A55">
            <v>49</v>
          </cell>
          <cell r="L55" t="str">
            <v/>
          </cell>
          <cell r="N55" t="str">
            <v/>
          </cell>
        </row>
        <row r="56">
          <cell r="A56">
            <v>50</v>
          </cell>
          <cell r="L56" t="str">
            <v/>
          </cell>
          <cell r="N56" t="str">
            <v/>
          </cell>
        </row>
        <row r="57">
          <cell r="A57">
            <v>51</v>
          </cell>
          <cell r="L57" t="str">
            <v/>
          </cell>
          <cell r="N57" t="str">
            <v/>
          </cell>
        </row>
        <row r="58">
          <cell r="A58">
            <v>52</v>
          </cell>
          <cell r="L58" t="str">
            <v/>
          </cell>
          <cell r="N58" t="str">
            <v/>
          </cell>
        </row>
        <row r="59">
          <cell r="A59">
            <v>53</v>
          </cell>
          <cell r="L59" t="str">
            <v/>
          </cell>
          <cell r="N59" t="str">
            <v/>
          </cell>
        </row>
        <row r="60">
          <cell r="A60">
            <v>54</v>
          </cell>
          <cell r="L60" t="str">
            <v/>
          </cell>
          <cell r="N60" t="str">
            <v/>
          </cell>
        </row>
        <row r="61">
          <cell r="A61">
            <v>55</v>
          </cell>
          <cell r="L61" t="str">
            <v/>
          </cell>
          <cell r="N61" t="str">
            <v/>
          </cell>
        </row>
        <row r="62">
          <cell r="A62">
            <v>56</v>
          </cell>
          <cell r="L62" t="str">
            <v/>
          </cell>
          <cell r="N62" t="str">
            <v/>
          </cell>
        </row>
        <row r="63">
          <cell r="A63">
            <v>57</v>
          </cell>
          <cell r="L63" t="str">
            <v/>
          </cell>
          <cell r="N63" t="str">
            <v/>
          </cell>
        </row>
        <row r="64">
          <cell r="A64">
            <v>58</v>
          </cell>
          <cell r="L64" t="str">
            <v/>
          </cell>
          <cell r="N64" t="str">
            <v/>
          </cell>
        </row>
        <row r="65">
          <cell r="A65">
            <v>59</v>
          </cell>
          <cell r="L65" t="str">
            <v/>
          </cell>
          <cell r="N65" t="str">
            <v/>
          </cell>
        </row>
        <row r="66">
          <cell r="A66">
            <v>60</v>
          </cell>
          <cell r="L66" t="str">
            <v/>
          </cell>
          <cell r="N66" t="str">
            <v/>
          </cell>
        </row>
        <row r="67">
          <cell r="A67">
            <v>61</v>
          </cell>
          <cell r="L67" t="str">
            <v/>
          </cell>
          <cell r="N67" t="str">
            <v/>
          </cell>
        </row>
        <row r="68">
          <cell r="A68">
            <v>62</v>
          </cell>
          <cell r="L68" t="str">
            <v/>
          </cell>
          <cell r="N68" t="str">
            <v/>
          </cell>
        </row>
        <row r="69">
          <cell r="A69">
            <v>63</v>
          </cell>
          <cell r="L69" t="str">
            <v/>
          </cell>
          <cell r="N69" t="str">
            <v/>
          </cell>
        </row>
        <row r="70">
          <cell r="A70">
            <v>64</v>
          </cell>
          <cell r="L70" t="str">
            <v/>
          </cell>
          <cell r="N7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N1" sqref="N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0" customWidth="1"/>
    <col min="10" max="10" width="10.7109375" style="0" customWidth="1"/>
    <col min="11" max="11" width="1.7109375" style="140" customWidth="1"/>
    <col min="12" max="12" width="10.7109375" style="0" customWidth="1"/>
    <col min="13" max="13" width="1.7109375" style="141" customWidth="1"/>
    <col min="14" max="14" width="10.7109375" style="0" customWidth="1"/>
    <col min="15" max="15" width="1.7109375" style="140" customWidth="1"/>
    <col min="16" max="16" width="10.7109375" style="0" customWidth="1"/>
    <col min="17" max="17" width="1.7109375" style="141" customWidth="1"/>
    <col min="18" max="18" width="0" style="0" hidden="1" customWidth="1"/>
  </cols>
  <sheetData>
    <row r="1" spans="1:17" s="3" customFormat="1" ht="54" customHeight="1">
      <c r="A1" s="331" t="str">
        <f>'[1]Информация'!$A$9</f>
        <v>Четыре мушкетера'13</v>
      </c>
      <c r="B1" s="331"/>
      <c r="C1" s="331"/>
      <c r="D1" s="331"/>
      <c r="E1" s="331"/>
      <c r="F1" s="331"/>
      <c r="G1" s="331"/>
      <c r="H1" s="331"/>
      <c r="I1" s="331"/>
      <c r="J1" s="331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24-26 мая</v>
      </c>
      <c r="B3" s="12"/>
      <c r="C3" s="12"/>
      <c r="D3" s="12"/>
      <c r="E3" s="12"/>
      <c r="F3" s="11" t="str">
        <f>'[1]Информация'!$A$11</f>
        <v>Кампа, Буча</v>
      </c>
      <c r="G3" s="12"/>
      <c r="H3" s="12"/>
      <c r="I3" s="13"/>
      <c r="J3" s="14">
        <f>'[1]Информация'!$A$13</f>
        <v>0</v>
      </c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 t="s">
        <v>4</v>
      </c>
      <c r="E4" s="21" t="s">
        <v>5</v>
      </c>
      <c r="F4" s="21"/>
      <c r="G4" s="21"/>
      <c r="H4" s="20"/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6</v>
      </c>
      <c r="F6" s="33"/>
      <c r="G6" s="34"/>
      <c r="H6" s="33" t="s">
        <v>6</v>
      </c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>
        <v>2</v>
      </c>
      <c r="B7" s="30"/>
      <c r="C7" s="31"/>
      <c r="D7" s="32"/>
      <c r="E7" s="39" t="s">
        <v>7</v>
      </c>
      <c r="F7" s="33"/>
      <c r="G7" s="34"/>
      <c r="H7" s="33" t="s">
        <v>8</v>
      </c>
      <c r="I7" s="40"/>
      <c r="J7" s="41">
        <f>IF(I7="a",E6,IF(I7="b",E8,""))</f>
      </c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/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6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3</v>
      </c>
      <c r="B10" s="30"/>
      <c r="C10" s="31"/>
      <c r="D10" s="32"/>
      <c r="E10" s="49" t="s">
        <v>9</v>
      </c>
      <c r="F10" s="49"/>
      <c r="G10" s="50"/>
      <c r="H10" s="49" t="s">
        <v>9</v>
      </c>
      <c r="I10" s="51"/>
      <c r="J10" s="36" t="s">
        <v>10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>
        <v>4</v>
      </c>
      <c r="B11" s="30"/>
      <c r="C11" s="31"/>
      <c r="D11" s="32"/>
      <c r="E11" s="49" t="s">
        <v>11</v>
      </c>
      <c r="F11" s="49"/>
      <c r="G11" s="50"/>
      <c r="H11" s="49" t="s">
        <v>12</v>
      </c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45"/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59"/>
      <c r="K13" s="60"/>
      <c r="L13" s="47" t="s">
        <v>13</v>
      </c>
      <c r="M13" s="48"/>
      <c r="N13" s="36"/>
      <c r="O13" s="37"/>
      <c r="P13" s="36"/>
      <c r="Q13" s="37"/>
    </row>
    <row r="14" spans="1:17" s="38" customFormat="1" ht="9.75" customHeight="1">
      <c r="A14" s="29">
        <v>5</v>
      </c>
      <c r="B14" s="30"/>
      <c r="C14" s="31"/>
      <c r="D14" s="32"/>
      <c r="E14" s="39" t="s">
        <v>14</v>
      </c>
      <c r="F14" s="49"/>
      <c r="G14" s="50"/>
      <c r="H14" s="49" t="s">
        <v>15</v>
      </c>
      <c r="I14" s="61"/>
      <c r="K14" s="52"/>
      <c r="L14" s="53" t="s">
        <v>16</v>
      </c>
      <c r="M14" s="52"/>
      <c r="N14" s="53"/>
      <c r="O14" s="37"/>
      <c r="P14" s="36"/>
      <c r="Q14" s="37"/>
    </row>
    <row r="15" spans="1:17" s="38" customFormat="1" ht="9.75" customHeight="1">
      <c r="A15" s="29">
        <v>6</v>
      </c>
      <c r="B15" s="30"/>
      <c r="C15" s="31"/>
      <c r="D15" s="32"/>
      <c r="E15" s="39" t="s">
        <v>15</v>
      </c>
      <c r="F15" s="49"/>
      <c r="G15" s="50"/>
      <c r="H15" s="49" t="s">
        <v>17</v>
      </c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45"/>
      <c r="K16" s="62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47" t="s">
        <v>13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>
        <v>7</v>
      </c>
      <c r="B18" s="30"/>
      <c r="C18" s="31"/>
      <c r="D18" s="32"/>
      <c r="E18" s="49" t="s">
        <v>18</v>
      </c>
      <c r="F18" s="49"/>
      <c r="G18" s="50"/>
      <c r="H18" s="63" t="s">
        <v>13</v>
      </c>
      <c r="I18" s="51"/>
      <c r="J18" s="36" t="s">
        <v>19</v>
      </c>
      <c r="K18" s="37"/>
      <c r="L18" s="53"/>
      <c r="M18" s="62"/>
      <c r="N18" s="36"/>
      <c r="O18" s="37"/>
      <c r="P18" s="36"/>
      <c r="Q18" s="37"/>
    </row>
    <row r="19" spans="1:17" s="38" customFormat="1" ht="11.25" customHeight="1">
      <c r="A19" s="29">
        <v>8</v>
      </c>
      <c r="B19" s="30"/>
      <c r="C19" s="31"/>
      <c r="D19" s="32">
        <v>7</v>
      </c>
      <c r="E19" s="63" t="s">
        <v>20</v>
      </c>
      <c r="F19" s="49"/>
      <c r="G19" s="50"/>
      <c r="H19" s="49" t="s">
        <v>21</v>
      </c>
      <c r="I19" s="54"/>
      <c r="J19" s="36"/>
      <c r="K19" s="37"/>
      <c r="L19" s="55"/>
      <c r="M19" s="64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45"/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44"/>
      <c r="N21" s="47" t="s">
        <v>13</v>
      </c>
      <c r="O21" s="48"/>
      <c r="P21" s="36"/>
      <c r="Q21" s="37"/>
    </row>
    <row r="22" spans="1:17" s="38" customFormat="1" ht="9.75" customHeight="1">
      <c r="A22" s="29">
        <v>9</v>
      </c>
      <c r="B22" s="30"/>
      <c r="C22" s="31"/>
      <c r="D22" s="32">
        <v>4</v>
      </c>
      <c r="E22" s="33" t="s">
        <v>22</v>
      </c>
      <c r="F22" s="33"/>
      <c r="G22" s="34"/>
      <c r="H22" s="33" t="s">
        <v>23</v>
      </c>
      <c r="I22" s="35"/>
      <c r="J22" s="36"/>
      <c r="K22" s="37"/>
      <c r="M22" s="65"/>
      <c r="N22" s="36" t="s">
        <v>24</v>
      </c>
      <c r="O22" s="52"/>
      <c r="P22" s="36"/>
      <c r="Q22" s="37"/>
    </row>
    <row r="23" spans="1:17" s="38" customFormat="1" ht="9.75" customHeight="1">
      <c r="A23" s="29">
        <v>10</v>
      </c>
      <c r="B23" s="30"/>
      <c r="C23" s="31"/>
      <c r="D23" s="32"/>
      <c r="E23" s="39" t="s">
        <v>25</v>
      </c>
      <c r="F23" s="33"/>
      <c r="G23" s="34"/>
      <c r="H23" s="33" t="s">
        <v>26</v>
      </c>
      <c r="I23" s="40"/>
      <c r="J23" s="41"/>
      <c r="K23" s="37"/>
      <c r="L23" s="36"/>
      <c r="M23" s="52"/>
      <c r="N23" s="36"/>
      <c r="O23" s="52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 t="s">
        <v>27</v>
      </c>
      <c r="I24" s="44"/>
      <c r="J24" s="45" t="s">
        <v>23</v>
      </c>
      <c r="K24" s="46"/>
      <c r="L24" s="36"/>
      <c r="M24" s="52"/>
      <c r="N24" s="36"/>
      <c r="O24" s="52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26</v>
      </c>
      <c r="K25" s="48"/>
      <c r="L25" s="36"/>
      <c r="M25" s="52"/>
      <c r="N25" s="36"/>
      <c r="O25" s="52"/>
      <c r="P25" s="36"/>
      <c r="Q25" s="37"/>
    </row>
    <row r="26" spans="1:17" s="38" customFormat="1" ht="9.75" customHeight="1">
      <c r="A26" s="29">
        <v>11</v>
      </c>
      <c r="B26" s="30"/>
      <c r="C26" s="31"/>
      <c r="D26" s="32"/>
      <c r="E26" s="49" t="s">
        <v>28</v>
      </c>
      <c r="F26" s="49"/>
      <c r="G26" s="50"/>
      <c r="H26" s="49" t="s">
        <v>29</v>
      </c>
      <c r="I26" s="51"/>
      <c r="J26" s="36" t="s">
        <v>30</v>
      </c>
      <c r="K26" s="52"/>
      <c r="L26" s="53"/>
      <c r="M26" s="62"/>
      <c r="N26" s="36"/>
      <c r="O26" s="52"/>
      <c r="P26" s="36"/>
      <c r="Q26" s="37"/>
    </row>
    <row r="27" spans="1:17" s="38" customFormat="1" ht="9.75" customHeight="1">
      <c r="A27" s="29">
        <v>12</v>
      </c>
      <c r="B27" s="30"/>
      <c r="C27" s="31"/>
      <c r="D27" s="32"/>
      <c r="E27" s="49" t="s">
        <v>29</v>
      </c>
      <c r="F27" s="49"/>
      <c r="G27" s="50"/>
      <c r="H27" s="49" t="s">
        <v>31</v>
      </c>
      <c r="I27" s="54"/>
      <c r="J27" s="36"/>
      <c r="K27" s="52"/>
      <c r="L27" s="55"/>
      <c r="M27" s="64"/>
      <c r="N27" s="36"/>
      <c r="O27" s="52"/>
      <c r="P27" s="36"/>
      <c r="Q27" s="37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52"/>
      <c r="L28" s="45"/>
      <c r="M28" s="52"/>
      <c r="N28" s="36"/>
      <c r="O28" s="52"/>
      <c r="P28" s="36"/>
      <c r="Q28" s="37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66"/>
      <c r="K29" s="60"/>
      <c r="L29" s="47" t="s">
        <v>32</v>
      </c>
      <c r="M29" s="54"/>
      <c r="N29" s="36"/>
      <c r="O29" s="52"/>
      <c r="P29" s="36"/>
      <c r="Q29" s="37"/>
    </row>
    <row r="30" spans="1:17" s="38" customFormat="1" ht="9.75" customHeight="1">
      <c r="A30" s="29">
        <v>13</v>
      </c>
      <c r="B30" s="30"/>
      <c r="C30" s="31"/>
      <c r="D30" s="32"/>
      <c r="E30" s="39" t="s">
        <v>33</v>
      </c>
      <c r="F30" s="49"/>
      <c r="G30" s="50"/>
      <c r="H30" s="49" t="s">
        <v>34</v>
      </c>
      <c r="I30" s="61"/>
      <c r="K30" s="52"/>
      <c r="L30" s="36" t="s">
        <v>35</v>
      </c>
      <c r="M30" s="37"/>
      <c r="N30" s="53"/>
      <c r="O30" s="52"/>
      <c r="P30" s="36"/>
      <c r="Q30" s="37"/>
    </row>
    <row r="31" spans="1:17" s="38" customFormat="1" ht="9.75" customHeight="1">
      <c r="A31" s="29">
        <v>14</v>
      </c>
      <c r="B31" s="30"/>
      <c r="C31" s="31"/>
      <c r="D31" s="32"/>
      <c r="E31" s="39" t="s">
        <v>34</v>
      </c>
      <c r="F31" s="49"/>
      <c r="G31" s="50"/>
      <c r="H31" s="49" t="s">
        <v>36</v>
      </c>
      <c r="I31" s="54"/>
      <c r="J31" s="41"/>
      <c r="K31" s="52"/>
      <c r="L31" s="36"/>
      <c r="M31" s="37"/>
      <c r="N31" s="36"/>
      <c r="O31" s="52"/>
      <c r="P31" s="36"/>
      <c r="Q31" s="37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45"/>
      <c r="K32" s="62"/>
      <c r="L32" s="36"/>
      <c r="M32" s="37"/>
      <c r="N32" s="36"/>
      <c r="O32" s="52"/>
      <c r="P32" s="36"/>
      <c r="Q32" s="37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47" t="s">
        <v>32</v>
      </c>
      <c r="K33" s="54"/>
      <c r="L33" s="36"/>
      <c r="M33" s="37"/>
      <c r="N33" s="36"/>
      <c r="O33" s="52"/>
      <c r="P33" s="36"/>
      <c r="Q33" s="37"/>
    </row>
    <row r="34" spans="1:17" s="38" customFormat="1" ht="9.75" customHeight="1">
      <c r="A34" s="29">
        <v>15</v>
      </c>
      <c r="B34" s="30"/>
      <c r="C34" s="31"/>
      <c r="D34" s="32"/>
      <c r="E34" s="49" t="s">
        <v>37</v>
      </c>
      <c r="F34" s="49"/>
      <c r="G34" s="50"/>
      <c r="H34" s="63" t="s">
        <v>32</v>
      </c>
      <c r="I34" s="51"/>
      <c r="J34" s="36" t="s">
        <v>38</v>
      </c>
      <c r="K34" s="37"/>
      <c r="L34" s="53"/>
      <c r="M34" s="46"/>
      <c r="N34" s="36"/>
      <c r="O34" s="52"/>
      <c r="P34" s="36"/>
      <c r="Q34" s="37"/>
    </row>
    <row r="35" spans="1:17" s="38" customFormat="1" ht="9.75" customHeight="1">
      <c r="A35" s="29">
        <v>16</v>
      </c>
      <c r="B35" s="30"/>
      <c r="C35" s="31"/>
      <c r="D35" s="32">
        <v>5</v>
      </c>
      <c r="E35" s="63" t="s">
        <v>32</v>
      </c>
      <c r="F35" s="49"/>
      <c r="G35" s="50"/>
      <c r="H35" s="49" t="s">
        <v>39</v>
      </c>
      <c r="I35" s="54"/>
      <c r="J35" s="36"/>
      <c r="K35" s="37"/>
      <c r="L35" s="55"/>
      <c r="M35" s="56"/>
      <c r="N35" s="36"/>
      <c r="O35" s="52"/>
      <c r="P35" s="36"/>
      <c r="Q35" s="37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52"/>
      <c r="P36" s="45"/>
      <c r="Q36" s="37"/>
    </row>
    <row r="37" spans="1:17" s="38" customFormat="1" ht="9.75" customHeight="1">
      <c r="A37" s="29"/>
      <c r="B37" s="29"/>
      <c r="C37" s="29"/>
      <c r="D37" s="57"/>
      <c r="E37" s="36"/>
      <c r="F37" s="36"/>
      <c r="H37" s="36"/>
      <c r="I37" s="58"/>
      <c r="J37" s="36"/>
      <c r="K37" s="37"/>
      <c r="L37" s="36"/>
      <c r="M37" s="37"/>
      <c r="N37" s="67"/>
      <c r="O37" s="44"/>
      <c r="P37" s="47" t="s">
        <v>13</v>
      </c>
      <c r="Q37" s="68"/>
    </row>
    <row r="38" spans="1:17" s="38" customFormat="1" ht="9.75" customHeight="1">
      <c r="A38" s="29">
        <v>17</v>
      </c>
      <c r="B38" s="30"/>
      <c r="C38" s="31"/>
      <c r="D38" s="32">
        <v>6</v>
      </c>
      <c r="E38" s="63" t="s">
        <v>40</v>
      </c>
      <c r="F38" s="49"/>
      <c r="G38" s="50"/>
      <c r="H38" s="63" t="s">
        <v>41</v>
      </c>
      <c r="I38" s="61"/>
      <c r="J38" s="36"/>
      <c r="K38" s="37"/>
      <c r="L38" s="36"/>
      <c r="M38" s="37"/>
      <c r="O38" s="65"/>
      <c r="P38" s="53" t="s">
        <v>42</v>
      </c>
      <c r="Q38" s="37"/>
    </row>
    <row r="39" spans="1:17" s="38" customFormat="1" ht="9.75" customHeight="1">
      <c r="A39" s="29">
        <v>18</v>
      </c>
      <c r="B39" s="30"/>
      <c r="C39" s="31"/>
      <c r="D39" s="32"/>
      <c r="E39" s="39" t="s">
        <v>43</v>
      </c>
      <c r="F39" s="49"/>
      <c r="G39" s="50"/>
      <c r="H39" s="49" t="s">
        <v>44</v>
      </c>
      <c r="I39" s="54"/>
      <c r="J39" s="41"/>
      <c r="K39" s="37"/>
      <c r="L39" s="36"/>
      <c r="M39" s="37"/>
      <c r="N39" s="36"/>
      <c r="O39" s="52"/>
      <c r="P39" s="55"/>
      <c r="Q39" s="56"/>
    </row>
    <row r="40" spans="1:17" s="38" customFormat="1" ht="9.75" customHeight="1">
      <c r="A40" s="29"/>
      <c r="B40" s="29"/>
      <c r="C40" s="29"/>
      <c r="D40" s="57"/>
      <c r="E40" s="36"/>
      <c r="F40" s="36"/>
      <c r="H40" s="36"/>
      <c r="I40" s="44"/>
      <c r="J40" s="45" t="s">
        <v>45</v>
      </c>
      <c r="K40" s="46"/>
      <c r="L40" s="36"/>
      <c r="M40" s="37"/>
      <c r="N40" s="36"/>
      <c r="O40" s="52"/>
      <c r="P40" s="36"/>
      <c r="Q40" s="37"/>
    </row>
    <row r="41" spans="1:17" s="38" customFormat="1" ht="9.75" customHeight="1">
      <c r="A41" s="29"/>
      <c r="B41" s="29"/>
      <c r="C41" s="29"/>
      <c r="D41" s="57"/>
      <c r="E41" s="36"/>
      <c r="F41" s="36"/>
      <c r="H41" s="36"/>
      <c r="I41" s="44"/>
      <c r="J41" s="47" t="s">
        <v>41</v>
      </c>
      <c r="K41" s="48"/>
      <c r="L41" s="36"/>
      <c r="M41" s="37"/>
      <c r="N41" s="36"/>
      <c r="O41" s="52"/>
      <c r="P41" s="36"/>
      <c r="Q41" s="37"/>
    </row>
    <row r="42" spans="1:17" s="38" customFormat="1" ht="9.75" customHeight="1">
      <c r="A42" s="29">
        <v>19</v>
      </c>
      <c r="B42" s="30"/>
      <c r="C42" s="31"/>
      <c r="D42" s="32"/>
      <c r="E42" s="49" t="s">
        <v>46</v>
      </c>
      <c r="F42" s="49"/>
      <c r="G42" s="50"/>
      <c r="H42" s="49" t="s">
        <v>47</v>
      </c>
      <c r="I42" s="51"/>
      <c r="J42" s="36" t="s">
        <v>48</v>
      </c>
      <c r="K42" s="52"/>
      <c r="L42" s="53"/>
      <c r="M42" s="46"/>
      <c r="N42" s="36"/>
      <c r="O42" s="52"/>
      <c r="P42" s="36"/>
      <c r="Q42" s="37"/>
    </row>
    <row r="43" spans="1:17" s="38" customFormat="1" ht="9.75" customHeight="1">
      <c r="A43" s="29">
        <v>20</v>
      </c>
      <c r="B43" s="30"/>
      <c r="C43" s="31"/>
      <c r="D43" s="32"/>
      <c r="E43" s="49" t="s">
        <v>49</v>
      </c>
      <c r="F43" s="49"/>
      <c r="G43" s="50"/>
      <c r="H43" s="49" t="s">
        <v>39</v>
      </c>
      <c r="I43" s="54"/>
      <c r="J43" s="36"/>
      <c r="K43" s="52"/>
      <c r="L43" s="55"/>
      <c r="M43" s="56"/>
      <c r="N43" s="36"/>
      <c r="O43" s="52"/>
      <c r="P43" s="36"/>
      <c r="Q43" s="37"/>
    </row>
    <row r="44" spans="1:17" s="38" customFormat="1" ht="9.75" customHeight="1">
      <c r="A44" s="29"/>
      <c r="B44" s="29"/>
      <c r="C44" s="29"/>
      <c r="D44" s="57"/>
      <c r="E44" s="36"/>
      <c r="F44" s="36"/>
      <c r="H44" s="36"/>
      <c r="I44" s="58"/>
      <c r="J44" s="36"/>
      <c r="K44" s="52"/>
      <c r="L44" s="45"/>
      <c r="M44" s="37"/>
      <c r="N44" s="36"/>
      <c r="O44" s="52"/>
      <c r="P44" s="36"/>
      <c r="Q44" s="37"/>
    </row>
    <row r="45" spans="1:17" s="38" customFormat="1" ht="9.75" customHeight="1">
      <c r="A45" s="29"/>
      <c r="B45" s="29"/>
      <c r="C45" s="29"/>
      <c r="D45" s="57"/>
      <c r="E45" s="36"/>
      <c r="F45" s="36"/>
      <c r="H45" s="36"/>
      <c r="I45" s="58"/>
      <c r="J45" s="36"/>
      <c r="K45" s="60"/>
      <c r="L45" s="47" t="s">
        <v>50</v>
      </c>
      <c r="M45" s="48"/>
      <c r="N45" s="36"/>
      <c r="O45" s="52"/>
      <c r="P45" s="36"/>
      <c r="Q45" s="37"/>
    </row>
    <row r="46" spans="1:17" s="38" customFormat="1" ht="9.75" customHeight="1">
      <c r="A46" s="29">
        <v>21</v>
      </c>
      <c r="B46" s="30"/>
      <c r="C46" s="31"/>
      <c r="D46" s="32"/>
      <c r="E46" s="49" t="s">
        <v>51</v>
      </c>
      <c r="F46" s="49"/>
      <c r="G46" s="50"/>
      <c r="H46" s="49" t="s">
        <v>51</v>
      </c>
      <c r="I46" s="61"/>
      <c r="K46" s="52"/>
      <c r="L46" s="36" t="s">
        <v>52</v>
      </c>
      <c r="M46" s="52"/>
      <c r="N46" s="53"/>
      <c r="O46" s="52"/>
      <c r="P46" s="36"/>
      <c r="Q46" s="37"/>
    </row>
    <row r="47" spans="1:17" s="38" customFormat="1" ht="9.75" customHeight="1">
      <c r="A47" s="29">
        <v>22</v>
      </c>
      <c r="B47" s="30"/>
      <c r="C47" s="31"/>
      <c r="D47" s="32"/>
      <c r="E47" s="49" t="s">
        <v>53</v>
      </c>
      <c r="F47" s="49"/>
      <c r="G47" s="50"/>
      <c r="H47" s="49" t="s">
        <v>54</v>
      </c>
      <c r="I47" s="54"/>
      <c r="J47" s="41"/>
      <c r="K47" s="52"/>
      <c r="L47" s="36"/>
      <c r="M47" s="52"/>
      <c r="N47" s="36"/>
      <c r="O47" s="52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/>
      <c r="I48" s="44"/>
      <c r="J48" s="45"/>
      <c r="K48" s="62"/>
      <c r="L48" s="36"/>
      <c r="M48" s="52"/>
      <c r="N48" s="36"/>
      <c r="O48" s="52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47" t="s">
        <v>50</v>
      </c>
      <c r="K49" s="54"/>
      <c r="L49" s="36"/>
      <c r="M49" s="52"/>
      <c r="N49" s="36"/>
      <c r="O49" s="52"/>
      <c r="P49" s="36"/>
      <c r="Q49" s="37"/>
    </row>
    <row r="50" spans="1:17" s="38" customFormat="1" ht="9.75" customHeight="1">
      <c r="A50" s="29">
        <v>23</v>
      </c>
      <c r="B50" s="30"/>
      <c r="C50" s="31"/>
      <c r="D50" s="32"/>
      <c r="E50" s="39" t="s">
        <v>55</v>
      </c>
      <c r="F50" s="33"/>
      <c r="G50" s="34"/>
      <c r="H50" s="33" t="s">
        <v>50</v>
      </c>
      <c r="I50" s="69"/>
      <c r="J50" s="36" t="s">
        <v>56</v>
      </c>
      <c r="K50" s="37"/>
      <c r="L50" s="53"/>
      <c r="M50" s="62"/>
      <c r="N50" s="36"/>
      <c r="O50" s="52"/>
      <c r="P50" s="36"/>
      <c r="Q50" s="37"/>
    </row>
    <row r="51" spans="1:17" s="38" customFormat="1" ht="9.75" customHeight="1">
      <c r="A51" s="29">
        <v>24</v>
      </c>
      <c r="B51" s="30"/>
      <c r="C51" s="31"/>
      <c r="D51" s="32">
        <v>3</v>
      </c>
      <c r="E51" s="33" t="s">
        <v>50</v>
      </c>
      <c r="F51" s="33"/>
      <c r="G51" s="34"/>
      <c r="H51" s="33" t="s">
        <v>57</v>
      </c>
      <c r="I51" s="40"/>
      <c r="J51" s="36"/>
      <c r="K51" s="37"/>
      <c r="L51" s="55"/>
      <c r="M51" s="64"/>
      <c r="N51" s="36"/>
      <c r="O51" s="52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/>
      <c r="I52" s="58"/>
      <c r="J52" s="36"/>
      <c r="K52" s="37"/>
      <c r="L52" s="36"/>
      <c r="M52" s="52"/>
      <c r="N52" s="45"/>
      <c r="O52" s="52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8"/>
      <c r="J53" s="36"/>
      <c r="K53" s="37"/>
      <c r="L53" s="36"/>
      <c r="M53" s="44"/>
      <c r="N53" s="47" t="s">
        <v>58</v>
      </c>
      <c r="O53" s="54"/>
      <c r="P53" s="36"/>
      <c r="Q53" s="37"/>
    </row>
    <row r="54" spans="1:17" s="38" customFormat="1" ht="9.75" customHeight="1">
      <c r="A54" s="29">
        <v>25</v>
      </c>
      <c r="B54" s="30"/>
      <c r="C54" s="31"/>
      <c r="D54" s="32">
        <v>8</v>
      </c>
      <c r="E54" s="63" t="s">
        <v>58</v>
      </c>
      <c r="F54" s="49"/>
      <c r="G54" s="50"/>
      <c r="H54" s="63" t="s">
        <v>58</v>
      </c>
      <c r="I54" s="61"/>
      <c r="J54" s="36"/>
      <c r="K54" s="37"/>
      <c r="M54" s="65"/>
      <c r="N54" s="36" t="s">
        <v>59</v>
      </c>
      <c r="O54" s="37"/>
      <c r="P54" s="36"/>
      <c r="Q54" s="37"/>
    </row>
    <row r="55" spans="1:17" s="38" customFormat="1" ht="9.75" customHeight="1">
      <c r="A55" s="29">
        <v>26</v>
      </c>
      <c r="B55" s="30"/>
      <c r="C55" s="31"/>
      <c r="D55" s="32"/>
      <c r="E55" s="39" t="s">
        <v>60</v>
      </c>
      <c r="F55" s="49"/>
      <c r="G55" s="50"/>
      <c r="H55" s="49" t="s">
        <v>61</v>
      </c>
      <c r="I55" s="54"/>
      <c r="J55" s="41"/>
      <c r="K55" s="37"/>
      <c r="L55" s="36"/>
      <c r="M55" s="52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7"/>
      <c r="E56" s="36"/>
      <c r="F56" s="36"/>
      <c r="H56" s="36"/>
      <c r="I56" s="44"/>
      <c r="J56" s="45"/>
      <c r="K56" s="46"/>
      <c r="L56" s="36"/>
      <c r="M56" s="52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7"/>
      <c r="E57" s="36"/>
      <c r="F57" s="36"/>
      <c r="H57" s="36"/>
      <c r="I57" s="44"/>
      <c r="J57" s="47" t="s">
        <v>58</v>
      </c>
      <c r="K57" s="48"/>
      <c r="L57" s="36"/>
      <c r="M57" s="52"/>
      <c r="N57" s="36"/>
      <c r="O57" s="37"/>
      <c r="P57" s="36"/>
      <c r="Q57" s="37"/>
    </row>
    <row r="58" spans="1:17" s="38" customFormat="1" ht="9.75" customHeight="1">
      <c r="A58" s="29">
        <v>27</v>
      </c>
      <c r="B58" s="30"/>
      <c r="C58" s="31"/>
      <c r="D58" s="32"/>
      <c r="E58" s="49" t="s">
        <v>62</v>
      </c>
      <c r="F58" s="49"/>
      <c r="G58" s="50"/>
      <c r="H58" s="49" t="s">
        <v>63</v>
      </c>
      <c r="I58" s="51"/>
      <c r="J58" s="36" t="s">
        <v>54</v>
      </c>
      <c r="K58" s="52"/>
      <c r="L58" s="53"/>
      <c r="M58" s="62"/>
      <c r="N58" s="36"/>
      <c r="O58" s="37"/>
      <c r="P58" s="36"/>
      <c r="Q58" s="37"/>
    </row>
    <row r="59" spans="1:17" s="38" customFormat="1" ht="9.75" customHeight="1">
      <c r="A59" s="29">
        <v>28</v>
      </c>
      <c r="B59" s="30"/>
      <c r="C59" s="31"/>
      <c r="D59" s="32"/>
      <c r="E59" s="49" t="s">
        <v>63</v>
      </c>
      <c r="F59" s="49"/>
      <c r="G59" s="50"/>
      <c r="H59" s="49" t="s">
        <v>64</v>
      </c>
      <c r="I59" s="54"/>
      <c r="J59" s="36"/>
      <c r="K59" s="52"/>
      <c r="L59" s="55"/>
      <c r="M59" s="64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7"/>
      <c r="E60" s="36"/>
      <c r="F60" s="36"/>
      <c r="H60" s="36"/>
      <c r="I60" s="58"/>
      <c r="J60" s="36"/>
      <c r="K60" s="52"/>
      <c r="L60" s="45"/>
      <c r="M60" s="52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7"/>
      <c r="E61" s="36"/>
      <c r="F61" s="36"/>
      <c r="H61" s="36"/>
      <c r="I61" s="58"/>
      <c r="J61" s="36"/>
      <c r="K61" s="60"/>
      <c r="L61" s="47" t="s">
        <v>58</v>
      </c>
      <c r="M61" s="54"/>
      <c r="N61" s="36"/>
      <c r="O61" s="37"/>
      <c r="P61" s="36"/>
      <c r="Q61" s="37"/>
    </row>
    <row r="62" spans="1:17" s="38" customFormat="1" ht="9.75" customHeight="1">
      <c r="A62" s="29">
        <v>29</v>
      </c>
      <c r="B62" s="30"/>
      <c r="C62" s="31"/>
      <c r="D62" s="32"/>
      <c r="E62" s="49" t="s">
        <v>65</v>
      </c>
      <c r="F62" s="49"/>
      <c r="G62" s="50"/>
      <c r="H62" s="49" t="s">
        <v>65</v>
      </c>
      <c r="I62" s="61"/>
      <c r="K62" s="52"/>
      <c r="L62" s="36" t="s">
        <v>66</v>
      </c>
      <c r="M62" s="37"/>
      <c r="N62" s="53"/>
      <c r="O62" s="37"/>
      <c r="P62" s="36"/>
      <c r="Q62" s="37"/>
    </row>
    <row r="63" spans="1:17" s="38" customFormat="1" ht="9.75" customHeight="1">
      <c r="A63" s="29">
        <v>30</v>
      </c>
      <c r="B63" s="30"/>
      <c r="C63" s="31"/>
      <c r="D63" s="32"/>
      <c r="E63" s="49" t="s">
        <v>67</v>
      </c>
      <c r="F63" s="49"/>
      <c r="G63" s="50"/>
      <c r="H63" s="49" t="s">
        <v>68</v>
      </c>
      <c r="I63" s="54"/>
      <c r="J63" s="41"/>
      <c r="K63" s="52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45"/>
      <c r="K64" s="70"/>
      <c r="L64" s="71"/>
      <c r="M64" s="72"/>
      <c r="N64" s="73"/>
      <c r="O64" s="72"/>
      <c r="P64" s="73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47" t="s">
        <v>69</v>
      </c>
      <c r="K65" s="48"/>
      <c r="L65" s="71"/>
      <c r="M65" s="72"/>
      <c r="N65" s="73"/>
      <c r="O65" s="72"/>
      <c r="P65" s="73"/>
      <c r="Q65" s="37"/>
    </row>
    <row r="66" spans="1:17" s="38" customFormat="1" ht="9.75" customHeight="1">
      <c r="A66" s="29">
        <v>31</v>
      </c>
      <c r="B66" s="30"/>
      <c r="C66" s="31"/>
      <c r="D66" s="32"/>
      <c r="E66" s="39" t="s">
        <v>70</v>
      </c>
      <c r="F66" s="33"/>
      <c r="G66" s="34"/>
      <c r="H66" s="33" t="s">
        <v>69</v>
      </c>
      <c r="I66" s="69"/>
      <c r="J66" s="36" t="s">
        <v>71</v>
      </c>
      <c r="K66" s="37"/>
      <c r="L66" s="74"/>
      <c r="M66" s="70"/>
      <c r="N66" s="73"/>
      <c r="O66" s="72"/>
      <c r="P66" s="73"/>
      <c r="Q66" s="37"/>
    </row>
    <row r="67" spans="1:17" s="38" customFormat="1" ht="9.75" customHeight="1">
      <c r="A67" s="29">
        <v>32</v>
      </c>
      <c r="B67" s="30"/>
      <c r="C67" s="31"/>
      <c r="D67" s="32">
        <v>2</v>
      </c>
      <c r="E67" s="33" t="s">
        <v>69</v>
      </c>
      <c r="F67" s="33"/>
      <c r="G67" s="34"/>
      <c r="H67" s="33" t="s">
        <v>72</v>
      </c>
      <c r="I67" s="40"/>
      <c r="J67" s="36"/>
      <c r="K67" s="37"/>
      <c r="L67" s="75"/>
      <c r="M67" s="76"/>
      <c r="N67" s="73"/>
      <c r="O67" s="72"/>
      <c r="P67" s="73"/>
      <c r="Q67" s="37"/>
    </row>
    <row r="68" spans="1:17" s="85" customFormat="1" ht="6" customHeight="1">
      <c r="A68" s="29"/>
      <c r="B68" s="77"/>
      <c r="C68" s="77"/>
      <c r="D68" s="78"/>
      <c r="E68" s="79"/>
      <c r="F68" s="79"/>
      <c r="G68" s="80"/>
      <c r="H68" s="79"/>
      <c r="I68" s="81"/>
      <c r="J68" s="79"/>
      <c r="K68" s="82"/>
      <c r="L68" s="83"/>
      <c r="M68" s="84"/>
      <c r="N68" s="83"/>
      <c r="O68" s="84"/>
      <c r="P68" s="83"/>
      <c r="Q68" s="84"/>
    </row>
    <row r="69" spans="1:17" s="98" customFormat="1" ht="10.5" customHeight="1">
      <c r="A69" s="86"/>
      <c r="B69" s="87"/>
      <c r="C69" s="88"/>
      <c r="D69" s="89"/>
      <c r="E69" s="90" t="s">
        <v>73</v>
      </c>
      <c r="F69" s="89"/>
      <c r="G69" s="91"/>
      <c r="H69" s="92"/>
      <c r="I69" s="89"/>
      <c r="J69" s="93" t="s">
        <v>74</v>
      </c>
      <c r="K69" s="94"/>
      <c r="L69" s="90"/>
      <c r="M69" s="95"/>
      <c r="N69" s="96"/>
      <c r="O69" s="93"/>
      <c r="P69" s="93"/>
      <c r="Q69" s="97"/>
    </row>
    <row r="70" spans="1:17" s="98" customFormat="1" ht="12.75" customHeight="1">
      <c r="A70" s="99"/>
      <c r="B70" s="100"/>
      <c r="C70" s="101"/>
      <c r="D70" s="102" t="s">
        <v>75</v>
      </c>
      <c r="E70" s="103" t="s">
        <v>6</v>
      </c>
      <c r="F70" s="104"/>
      <c r="G70" s="103"/>
      <c r="H70" s="105"/>
      <c r="I70" s="106"/>
      <c r="J70" s="107" t="s">
        <v>76</v>
      </c>
      <c r="K70" s="108"/>
      <c r="L70" s="107"/>
      <c r="M70" s="109"/>
      <c r="N70" s="110"/>
      <c r="O70" s="111"/>
      <c r="P70" s="111"/>
      <c r="Q70" s="112"/>
    </row>
    <row r="71" spans="1:17" s="98" customFormat="1" ht="12.75" customHeight="1">
      <c r="A71" s="99"/>
      <c r="B71" s="100"/>
      <c r="C71" s="101"/>
      <c r="D71" s="102" t="s">
        <v>77</v>
      </c>
      <c r="E71" s="103" t="s">
        <v>69</v>
      </c>
      <c r="F71" s="104"/>
      <c r="G71" s="103"/>
      <c r="H71" s="105"/>
      <c r="I71" s="106"/>
      <c r="J71" s="107"/>
      <c r="K71" s="108"/>
      <c r="L71" s="107"/>
      <c r="M71" s="109"/>
      <c r="N71" s="113"/>
      <c r="O71" s="114"/>
      <c r="P71" s="114"/>
      <c r="Q71" s="115"/>
    </row>
    <row r="72" spans="1:17" s="98" customFormat="1" ht="12.75" customHeight="1">
      <c r="A72" s="116"/>
      <c r="B72" s="117"/>
      <c r="C72" s="118"/>
      <c r="D72" s="102" t="s">
        <v>78</v>
      </c>
      <c r="E72" s="103" t="s">
        <v>50</v>
      </c>
      <c r="F72" s="104"/>
      <c r="G72" s="103"/>
      <c r="H72" s="105"/>
      <c r="I72" s="119"/>
      <c r="J72" s="100"/>
      <c r="K72" s="120"/>
      <c r="L72" s="100"/>
      <c r="M72" s="121"/>
      <c r="N72" s="122" t="s">
        <v>79</v>
      </c>
      <c r="O72" s="123"/>
      <c r="P72" s="123"/>
      <c r="Q72" s="112"/>
    </row>
    <row r="73" spans="1:17" s="98" customFormat="1" ht="12.75" customHeight="1">
      <c r="A73" s="124"/>
      <c r="B73" s="125"/>
      <c r="C73" s="126"/>
      <c r="D73" s="102" t="s">
        <v>80</v>
      </c>
      <c r="E73" s="103" t="s">
        <v>81</v>
      </c>
      <c r="F73" s="104"/>
      <c r="G73" s="103"/>
      <c r="H73" s="105"/>
      <c r="I73" s="119"/>
      <c r="J73" s="100"/>
      <c r="K73" s="120"/>
      <c r="L73" s="100"/>
      <c r="M73" s="121"/>
      <c r="N73" s="100"/>
      <c r="O73" s="120"/>
      <c r="P73" s="100"/>
      <c r="Q73" s="121"/>
    </row>
    <row r="74" spans="1:17" s="98" customFormat="1" ht="12.75" customHeight="1">
      <c r="A74" s="127"/>
      <c r="B74" s="128"/>
      <c r="C74" s="129"/>
      <c r="D74" s="102" t="s">
        <v>82</v>
      </c>
      <c r="E74" s="103" t="s">
        <v>32</v>
      </c>
      <c r="F74" s="104"/>
      <c r="G74" s="103"/>
      <c r="H74" s="105"/>
      <c r="I74" s="119"/>
      <c r="J74" s="100"/>
      <c r="K74" s="120"/>
      <c r="L74" s="100"/>
      <c r="M74" s="121"/>
      <c r="N74" s="117"/>
      <c r="O74" s="130"/>
      <c r="P74" s="117"/>
      <c r="Q74" s="131"/>
    </row>
    <row r="75" spans="1:17" s="98" customFormat="1" ht="12.75" customHeight="1">
      <c r="A75" s="99"/>
      <c r="B75" s="100"/>
      <c r="C75" s="101"/>
      <c r="D75" s="102" t="s">
        <v>83</v>
      </c>
      <c r="E75" s="103" t="s">
        <v>40</v>
      </c>
      <c r="F75" s="104"/>
      <c r="G75" s="103"/>
      <c r="H75" s="105"/>
      <c r="I75" s="119"/>
      <c r="J75" s="100"/>
      <c r="K75" s="120"/>
      <c r="L75" s="100"/>
      <c r="M75" s="121"/>
      <c r="N75" s="110" t="s">
        <v>84</v>
      </c>
      <c r="O75" s="111"/>
      <c r="P75" s="111"/>
      <c r="Q75" s="112"/>
    </row>
    <row r="76" spans="1:17" s="98" customFormat="1" ht="12.75" customHeight="1">
      <c r="A76" s="99"/>
      <c r="B76" s="100"/>
      <c r="C76" s="132"/>
      <c r="D76" s="102" t="s">
        <v>85</v>
      </c>
      <c r="E76" s="103" t="s">
        <v>20</v>
      </c>
      <c r="F76" s="104"/>
      <c r="G76" s="103"/>
      <c r="H76" s="105"/>
      <c r="I76" s="119"/>
      <c r="J76" s="100"/>
      <c r="K76" s="120"/>
      <c r="L76" s="100"/>
      <c r="M76" s="121"/>
      <c r="N76" s="100"/>
      <c r="O76" s="120"/>
      <c r="P76" s="100"/>
      <c r="Q76" s="121"/>
    </row>
    <row r="77" spans="1:17" s="98" customFormat="1" ht="12.75" customHeight="1">
      <c r="A77" s="116"/>
      <c r="B77" s="117"/>
      <c r="C77" s="133"/>
      <c r="D77" s="134" t="s">
        <v>86</v>
      </c>
      <c r="E77" s="135" t="s">
        <v>58</v>
      </c>
      <c r="F77" s="136"/>
      <c r="G77" s="135"/>
      <c r="H77" s="137"/>
      <c r="I77" s="138"/>
      <c r="J77" s="117"/>
      <c r="K77" s="130"/>
      <c r="L77" s="117"/>
      <c r="M77" s="131"/>
      <c r="N77" s="117" t="str">
        <f>Q2</f>
        <v>Рефери</v>
      </c>
      <c r="O77" s="130"/>
      <c r="P77" s="117"/>
      <c r="Q77" s="13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zoomScale="50" zoomScaleNormal="50" zoomScaleSheetLayoutView="100" zoomScalePageLayoutView="0" workbookViewId="0" topLeftCell="A1">
      <selection activeCell="T38" sqref="T38"/>
    </sheetView>
  </sheetViews>
  <sheetFormatPr defaultColWidth="9.140625" defaultRowHeight="12.75"/>
  <cols>
    <col min="1" max="2" width="9.140625" style="149" customWidth="1"/>
    <col min="3" max="3" width="12.57421875" style="149" customWidth="1"/>
    <col min="4" max="4" width="9.00390625" style="149" customWidth="1"/>
    <col min="5" max="5" width="9.140625" style="149" hidden="1" customWidth="1"/>
    <col min="6" max="6" width="13.00390625" style="149" customWidth="1"/>
    <col min="7" max="7" width="11.421875" style="149" customWidth="1"/>
    <col min="8" max="8" width="9.140625" style="149" customWidth="1"/>
    <col min="9" max="9" width="16.57421875" style="149" customWidth="1"/>
    <col min="10" max="10" width="29.00390625" style="149" customWidth="1"/>
    <col min="11" max="11" width="9.7109375" style="149" customWidth="1"/>
    <col min="12" max="12" width="9.140625" style="149" customWidth="1"/>
    <col min="13" max="13" width="14.57421875" style="149" customWidth="1"/>
    <col min="14" max="14" width="9.140625" style="149" customWidth="1"/>
    <col min="15" max="15" width="13.28125" style="149" customWidth="1"/>
    <col min="16" max="16" width="9.140625" style="149" customWidth="1"/>
    <col min="17" max="17" width="15.57421875" style="149" customWidth="1"/>
    <col min="18" max="16384" width="9.140625" style="149" customWidth="1"/>
  </cols>
  <sheetData>
    <row r="1" spans="1:20" ht="33.75" customHeight="1">
      <c r="A1" s="332" t="s">
        <v>87</v>
      </c>
      <c r="B1" s="332"/>
      <c r="C1" s="332"/>
      <c r="D1" s="332"/>
      <c r="E1" s="332"/>
      <c r="F1" s="332"/>
      <c r="G1" s="332"/>
      <c r="H1" s="332"/>
      <c r="I1" s="332"/>
      <c r="J1" s="142" t="s">
        <v>88</v>
      </c>
      <c r="K1" s="143"/>
      <c r="L1" s="144"/>
      <c r="M1" s="143"/>
      <c r="N1" s="145"/>
      <c r="O1" s="143"/>
      <c r="P1" s="146"/>
      <c r="Q1" s="147"/>
      <c r="R1" s="148"/>
      <c r="S1" s="148"/>
      <c r="T1" s="148"/>
    </row>
    <row r="2" spans="1:20" ht="23.25" customHeight="1">
      <c r="A2" s="332"/>
      <c r="B2" s="332"/>
      <c r="C2" s="332"/>
      <c r="D2" s="332"/>
      <c r="E2" s="332"/>
      <c r="F2" s="332"/>
      <c r="G2" s="332"/>
      <c r="H2" s="332"/>
      <c r="I2" s="332"/>
      <c r="J2" s="142" t="s">
        <v>89</v>
      </c>
      <c r="K2" s="150"/>
      <c r="L2" s="144"/>
      <c r="M2" s="150"/>
      <c r="N2" s="151"/>
      <c r="O2" s="150"/>
      <c r="P2" s="151"/>
      <c r="Q2" s="150"/>
      <c r="R2" s="152"/>
      <c r="S2" s="152"/>
      <c r="T2" s="152"/>
    </row>
    <row r="3" spans="1:20" ht="15.75">
      <c r="A3" s="153"/>
      <c r="B3" s="154"/>
      <c r="C3" s="154"/>
      <c r="D3" s="154"/>
      <c r="E3" s="155"/>
      <c r="F3" s="156"/>
      <c r="G3" s="155"/>
      <c r="H3" s="154"/>
      <c r="I3" s="157"/>
      <c r="J3" s="156"/>
      <c r="K3" s="158"/>
      <c r="L3" s="154"/>
      <c r="M3" s="158"/>
      <c r="N3" s="154"/>
      <c r="O3" s="157"/>
      <c r="P3" s="155"/>
      <c r="Q3" s="159" t="s">
        <v>3</v>
      </c>
      <c r="R3" s="160"/>
      <c r="S3" s="160"/>
      <c r="T3" s="160"/>
    </row>
    <row r="4" spans="1:20" ht="16.5" thickBot="1">
      <c r="A4" s="161"/>
      <c r="B4" s="162"/>
      <c r="C4" s="162"/>
      <c r="D4" s="162"/>
      <c r="E4" s="162"/>
      <c r="F4" s="161"/>
      <c r="G4" s="163"/>
      <c r="H4" s="162"/>
      <c r="I4" s="164"/>
      <c r="J4" s="165"/>
      <c r="K4" s="164"/>
      <c r="L4" s="166"/>
      <c r="M4" s="164"/>
      <c r="N4" s="162"/>
      <c r="O4" s="164"/>
      <c r="P4" s="162"/>
      <c r="Q4" s="167"/>
      <c r="R4" s="168"/>
      <c r="S4" s="168"/>
      <c r="T4" s="168"/>
    </row>
    <row r="5" spans="1:20" ht="12.75">
      <c r="A5" s="169"/>
      <c r="B5" s="170"/>
      <c r="C5" s="170"/>
      <c r="D5" s="170"/>
      <c r="E5" s="171" t="s">
        <v>90</v>
      </c>
      <c r="F5" s="172"/>
      <c r="G5" s="173" t="s">
        <v>91</v>
      </c>
      <c r="H5" s="173" t="s">
        <v>92</v>
      </c>
      <c r="I5" s="174"/>
      <c r="J5" s="175" t="s">
        <v>93</v>
      </c>
      <c r="K5" s="176"/>
      <c r="L5" s="175" t="s">
        <v>94</v>
      </c>
      <c r="M5" s="176"/>
      <c r="N5" s="173" t="s">
        <v>95</v>
      </c>
      <c r="O5" s="176"/>
      <c r="P5" s="173" t="s">
        <v>96</v>
      </c>
      <c r="Q5" s="177"/>
      <c r="R5" s="178"/>
      <c r="S5" s="178"/>
      <c r="T5" s="178"/>
    </row>
    <row r="6" spans="1:20" ht="15">
      <c r="A6" s="179"/>
      <c r="B6" s="180"/>
      <c r="C6" s="181"/>
      <c r="D6" s="180"/>
      <c r="E6" s="182"/>
      <c r="F6" s="182"/>
      <c r="G6" s="183"/>
      <c r="H6" s="182"/>
      <c r="I6" s="184"/>
      <c r="J6" s="180"/>
      <c r="K6" s="184"/>
      <c r="L6" s="180"/>
      <c r="M6" s="184"/>
      <c r="N6" s="180"/>
      <c r="O6" s="184"/>
      <c r="P6" s="180"/>
      <c r="Q6" s="185"/>
      <c r="R6" s="186"/>
      <c r="S6" s="178"/>
      <c r="T6" s="178"/>
    </row>
    <row r="7" spans="1:20" ht="15.75">
      <c r="A7" s="187" t="s">
        <v>97</v>
      </c>
      <c r="B7" s="188" t="s">
        <v>7</v>
      </c>
      <c r="C7" s="189"/>
      <c r="D7" s="190"/>
      <c r="E7" s="191">
        <f>UPPER(IF($D7="","",VLOOKUP($D7,'[2]Si Qual Draw Prep'!$A$7:$P$70,2)))</f>
      </c>
      <c r="F7" s="192">
        <f>IF($D7="","",VLOOKUP($D7,'[2]Si Qual Draw Prep'!$A$7:$P$70,3))</f>
      </c>
      <c r="G7" s="192"/>
      <c r="H7" s="192">
        <f>IF($D7="","",VLOOKUP($D7,'[2]Si Qual Draw Prep'!$A$7:$P$70,4))</f>
      </c>
      <c r="I7" s="193"/>
      <c r="J7" s="194"/>
      <c r="K7" s="185"/>
      <c r="L7" s="194"/>
      <c r="M7" s="185"/>
      <c r="N7" s="195"/>
      <c r="O7" s="196"/>
      <c r="P7" s="195"/>
      <c r="Q7" s="197"/>
      <c r="R7" s="198"/>
      <c r="S7" s="199"/>
      <c r="T7" s="199"/>
    </row>
    <row r="8" spans="1:20" ht="15">
      <c r="A8" s="200"/>
      <c r="B8" s="181"/>
      <c r="C8" s="181"/>
      <c r="D8" s="181" t="s">
        <v>98</v>
      </c>
      <c r="E8" s="201" t="s">
        <v>99</v>
      </c>
      <c r="F8" s="202" t="s">
        <v>7</v>
      </c>
      <c r="G8" s="203"/>
      <c r="H8" s="201"/>
      <c r="I8" s="204"/>
      <c r="J8" s="205"/>
      <c r="K8" s="206"/>
      <c r="L8" s="194"/>
      <c r="M8" s="185"/>
      <c r="N8" s="195"/>
      <c r="O8" s="196"/>
      <c r="P8" s="195"/>
      <c r="Q8" s="196"/>
      <c r="R8" s="198"/>
      <c r="S8" s="199"/>
      <c r="T8" s="199"/>
    </row>
    <row r="9" spans="1:20" ht="15">
      <c r="A9" s="200" t="s">
        <v>100</v>
      </c>
      <c r="B9" s="189" t="s">
        <v>11</v>
      </c>
      <c r="C9" s="189"/>
      <c r="D9" s="207"/>
      <c r="E9" s="189">
        <f>UPPER(IF($D9="","",VLOOKUP($D9,'[2]Si Qual Draw Prep'!$A$7:$P$70,2)))</f>
      </c>
      <c r="F9" s="208" t="s">
        <v>101</v>
      </c>
      <c r="G9" s="209"/>
      <c r="H9" s="210">
        <f>IF($D9="","",VLOOKUP($D9,'[2]Si Qual Draw Prep'!$A$7:$P$70,4))</f>
      </c>
      <c r="I9" s="211"/>
      <c r="J9" s="212"/>
      <c r="K9" s="213"/>
      <c r="L9" s="194"/>
      <c r="M9" s="185"/>
      <c r="N9" s="195"/>
      <c r="O9" s="196"/>
      <c r="P9" s="195"/>
      <c r="Q9" s="196"/>
      <c r="R9" s="198"/>
      <c r="S9" s="199"/>
      <c r="T9" s="199"/>
    </row>
    <row r="10" spans="1:20" ht="15">
      <c r="A10" s="200"/>
      <c r="B10" s="181"/>
      <c r="C10" s="181"/>
      <c r="D10" s="214"/>
      <c r="E10" s="201"/>
      <c r="F10" s="201"/>
      <c r="G10" s="215" t="s">
        <v>102</v>
      </c>
      <c r="H10" s="202" t="s">
        <v>65</v>
      </c>
      <c r="I10" s="216"/>
      <c r="J10" s="217"/>
      <c r="K10" s="204"/>
      <c r="L10" s="205"/>
      <c r="M10" s="206"/>
      <c r="N10" s="195"/>
      <c r="O10" s="196"/>
      <c r="P10" s="195"/>
      <c r="Q10" s="196"/>
      <c r="R10" s="198"/>
      <c r="S10" s="199"/>
      <c r="T10" s="199"/>
    </row>
    <row r="11" spans="1:20" ht="15">
      <c r="A11" s="200"/>
      <c r="B11" s="210"/>
      <c r="C11" s="210"/>
      <c r="D11" s="218"/>
      <c r="E11" s="210">
        <f>UPPER(IF($D11="","",VLOOKUP($D11,'[2]Si Qual Draw Prep'!$A$7:$P$70,2)))</f>
      </c>
      <c r="F11" s="210"/>
      <c r="G11" s="219"/>
      <c r="H11" s="210" t="s">
        <v>103</v>
      </c>
      <c r="I11" s="211"/>
      <c r="J11" s="220"/>
      <c r="K11" s="206"/>
      <c r="L11" s="212"/>
      <c r="M11" s="213"/>
      <c r="N11" s="195"/>
      <c r="O11" s="196"/>
      <c r="P11" s="195"/>
      <c r="Q11" s="196"/>
      <c r="R11" s="198"/>
      <c r="S11" s="199"/>
      <c r="T11" s="199"/>
    </row>
    <row r="12" spans="1:20" ht="15">
      <c r="A12" s="200"/>
      <c r="B12" s="181"/>
      <c r="C12" s="181"/>
      <c r="D12" s="221" t="s">
        <v>104</v>
      </c>
      <c r="E12" s="222" t="s">
        <v>105</v>
      </c>
      <c r="F12" s="203" t="s">
        <v>65</v>
      </c>
      <c r="G12" s="223"/>
      <c r="H12" s="201"/>
      <c r="I12" s="204"/>
      <c r="J12" s="220"/>
      <c r="K12" s="206"/>
      <c r="L12" s="224"/>
      <c r="M12" s="225" t="s">
        <v>106</v>
      </c>
      <c r="N12" s="226" t="s">
        <v>32</v>
      </c>
      <c r="O12" s="227"/>
      <c r="P12" s="195"/>
      <c r="Q12" s="196"/>
      <c r="R12" s="198"/>
      <c r="S12" s="199"/>
      <c r="T12" s="199"/>
    </row>
    <row r="13" spans="1:20" ht="15">
      <c r="A13" s="200"/>
      <c r="B13" s="210">
        <f>IF($D13="","",IF(VLOOKUP($D13,'[2]Si Qual Draw Prep'!$A$7:$P$70,15)="QA",,VLOOKUP($D13,'[2]Si Qual Draw Prep'!$A$7:$P$70,15)))</f>
      </c>
      <c r="C13" s="210"/>
      <c r="D13" s="218"/>
      <c r="E13" s="210">
        <f>UPPER(IF($D13="","",VLOOKUP($D13,'[2]Si Qual Draw Prep'!$A$7:$P$70,2)))</f>
      </c>
      <c r="F13" s="210"/>
      <c r="G13" s="210"/>
      <c r="H13" s="210">
        <f>IF($D13="","",VLOOKUP($D13,'[2]Si Qual Draw Prep'!$A$7:$P$70,4))</f>
      </c>
      <c r="I13" s="211"/>
      <c r="J13" s="220"/>
      <c r="K13" s="206"/>
      <c r="L13" s="205"/>
      <c r="M13" s="206"/>
      <c r="N13" s="195"/>
      <c r="O13" s="196"/>
      <c r="P13" s="228"/>
      <c r="Q13" s="196"/>
      <c r="R13" s="198"/>
      <c r="S13" s="199"/>
      <c r="T13" s="199"/>
    </row>
    <row r="14" spans="1:20" ht="15">
      <c r="A14" s="200"/>
      <c r="B14" s="181"/>
      <c r="C14" s="181"/>
      <c r="D14" s="214"/>
      <c r="E14" s="201"/>
      <c r="F14" s="222"/>
      <c r="G14" s="201"/>
      <c r="H14" s="201" t="s">
        <v>107</v>
      </c>
      <c r="I14" s="184"/>
      <c r="J14" s="229" t="s">
        <v>63</v>
      </c>
      <c r="K14" s="185"/>
      <c r="L14" s="217"/>
      <c r="M14" s="204" t="s">
        <v>108</v>
      </c>
      <c r="N14" s="230"/>
      <c r="O14" s="231"/>
      <c r="P14" s="228"/>
      <c r="Q14" s="196"/>
      <c r="R14" s="198"/>
      <c r="S14" s="199"/>
      <c r="T14" s="199"/>
    </row>
    <row r="15" spans="1:20" ht="15">
      <c r="A15" s="200" t="s">
        <v>109</v>
      </c>
      <c r="B15" s="189" t="s">
        <v>14</v>
      </c>
      <c r="C15" s="189"/>
      <c r="D15" s="207"/>
      <c r="E15" s="189">
        <f>UPPER(IF($D15="","",VLOOKUP($D15,'[2]Si Qual Draw Prep'!$A$7:$P$70,2)))</f>
      </c>
      <c r="F15" s="210"/>
      <c r="G15" s="210"/>
      <c r="H15" s="210">
        <f>IF($D15="","",VLOOKUP($D15,'[2]Si Qual Draw Prep'!$A$7:$P$70,4))</f>
      </c>
      <c r="I15" s="211"/>
      <c r="J15" s="220" t="s">
        <v>110</v>
      </c>
      <c r="K15" s="232"/>
      <c r="L15" s="194"/>
      <c r="M15" s="206"/>
      <c r="N15" s="233"/>
      <c r="O15" s="231"/>
      <c r="P15" s="228"/>
      <c r="Q15" s="196"/>
      <c r="R15" s="198"/>
      <c r="S15" s="199"/>
      <c r="T15" s="199"/>
    </row>
    <row r="16" spans="1:20" ht="15">
      <c r="A16" s="200"/>
      <c r="B16" s="181"/>
      <c r="C16" s="181"/>
      <c r="D16" s="221" t="s">
        <v>111</v>
      </c>
      <c r="E16" s="201" t="s">
        <v>112</v>
      </c>
      <c r="F16" s="202" t="s">
        <v>18</v>
      </c>
      <c r="G16" s="203"/>
      <c r="H16" s="201"/>
      <c r="I16" s="204"/>
      <c r="J16" s="220"/>
      <c r="K16" s="232"/>
      <c r="L16" s="194"/>
      <c r="M16" s="206"/>
      <c r="N16" s="230"/>
      <c r="O16" s="231"/>
      <c r="P16" s="228"/>
      <c r="Q16" s="196"/>
      <c r="R16" s="198"/>
      <c r="S16" s="199"/>
      <c r="T16" s="199"/>
    </row>
    <row r="17" spans="1:20" ht="15">
      <c r="A17" s="200" t="s">
        <v>113</v>
      </c>
      <c r="B17" s="189" t="s">
        <v>18</v>
      </c>
      <c r="C17" s="189"/>
      <c r="D17" s="207"/>
      <c r="E17" s="189">
        <f>UPPER(IF($D17="","",VLOOKUP($D17,'[2]Si Qual Draw Prep'!$A$7:$P$70,2)))</f>
      </c>
      <c r="F17" s="208" t="s">
        <v>114</v>
      </c>
      <c r="G17" s="209"/>
      <c r="H17" s="210">
        <f>IF($D17="","",VLOOKUP($D17,'[2]Si Qual Draw Prep'!$A$7:$P$70,4))</f>
      </c>
      <c r="I17" s="211"/>
      <c r="J17" s="234"/>
      <c r="K17" s="235"/>
      <c r="L17" s="194"/>
      <c r="M17" s="206"/>
      <c r="N17" s="230"/>
      <c r="O17" s="231"/>
      <c r="P17" s="228"/>
      <c r="Q17" s="196"/>
      <c r="R17" s="198"/>
      <c r="S17" s="199"/>
      <c r="T17" s="199"/>
    </row>
    <row r="18" spans="1:20" ht="15">
      <c r="A18" s="200"/>
      <c r="B18" s="181"/>
      <c r="C18" s="181"/>
      <c r="D18" s="214"/>
      <c r="E18" s="201"/>
      <c r="F18" s="222"/>
      <c r="G18" s="215" t="s">
        <v>115</v>
      </c>
      <c r="H18" s="202" t="s">
        <v>63</v>
      </c>
      <c r="I18" s="216"/>
      <c r="J18" s="236" t="s">
        <v>116</v>
      </c>
      <c r="K18" s="237" t="s">
        <v>40</v>
      </c>
      <c r="L18" s="238"/>
      <c r="M18" s="239"/>
      <c r="N18" s="230"/>
      <c r="O18" s="231"/>
      <c r="P18" s="228"/>
      <c r="Q18" s="196"/>
      <c r="R18" s="198"/>
      <c r="S18" s="199"/>
      <c r="T18" s="199"/>
    </row>
    <row r="19" spans="1:20" ht="15">
      <c r="A19" s="200"/>
      <c r="B19" s="210">
        <f>IF($D19="","",IF(VLOOKUP($D19,'[2]Si Qual Draw Prep'!$A$7:$P$70,15)="QA",,VLOOKUP($D19,'[2]Si Qual Draw Prep'!$A$7:$P$70,15)))</f>
      </c>
      <c r="C19" s="210"/>
      <c r="D19" s="218"/>
      <c r="E19" s="210">
        <f>UPPER(IF($D19="","",VLOOKUP($D19,'[2]Si Qual Draw Prep'!$A$7:$P$70,2)))</f>
      </c>
      <c r="F19" s="210"/>
      <c r="G19" s="219"/>
      <c r="H19" s="210" t="s">
        <v>117</v>
      </c>
      <c r="I19" s="211"/>
      <c r="J19" s="205"/>
      <c r="K19" s="232"/>
      <c r="L19" s="212" t="s">
        <v>118</v>
      </c>
      <c r="M19" s="213"/>
      <c r="N19" s="228" t="s">
        <v>119</v>
      </c>
      <c r="O19" s="231"/>
      <c r="P19" s="237" t="s">
        <v>40</v>
      </c>
      <c r="Q19" s="227"/>
      <c r="R19" s="198"/>
      <c r="S19" s="199"/>
      <c r="T19" s="199"/>
    </row>
    <row r="20" spans="1:20" ht="15">
      <c r="A20" s="200"/>
      <c r="B20" s="181"/>
      <c r="C20" s="181"/>
      <c r="D20" s="181" t="s">
        <v>120</v>
      </c>
      <c r="E20" s="222" t="s">
        <v>121</v>
      </c>
      <c r="F20" s="203" t="s">
        <v>63</v>
      </c>
      <c r="G20" s="223"/>
      <c r="H20" s="201"/>
      <c r="I20" s="204"/>
      <c r="J20" s="205"/>
      <c r="K20" s="232"/>
      <c r="L20" s="217"/>
      <c r="M20" s="204"/>
      <c r="N20" s="228"/>
      <c r="O20" s="231"/>
      <c r="P20" s="228" t="s">
        <v>122</v>
      </c>
      <c r="Q20" s="240"/>
      <c r="R20" s="198"/>
      <c r="S20" s="241"/>
      <c r="T20" s="241"/>
    </row>
    <row r="21" spans="1:20" ht="15.75">
      <c r="A21" s="187"/>
      <c r="B21" s="210">
        <f>IF($D21="","",IF(VLOOKUP($D21,'[2]Si Qual Draw Prep'!$A$7:$P$70,15)="QA",,VLOOKUP($D21,'[2]Si Qual Draw Prep'!$A$7:$P$70,15)))</f>
      </c>
      <c r="C21" s="210"/>
      <c r="D21" s="242"/>
      <c r="E21" s="192">
        <f>UPPER(IF($D21="","",VLOOKUP($D21,'[2]Si Qual Draw Prep'!$A$7:$P$70,2)))</f>
      </c>
      <c r="F21" s="192"/>
      <c r="G21" s="192"/>
      <c r="H21" s="192">
        <f>IF($D21="","",VLOOKUP($D21,'[2]Si Qual Draw Prep'!$A$7:$P$70,4))</f>
      </c>
      <c r="I21" s="211"/>
      <c r="J21" s="194"/>
      <c r="K21" s="232"/>
      <c r="L21" s="205"/>
      <c r="M21" s="206"/>
      <c r="N21" s="228"/>
      <c r="O21" s="231"/>
      <c r="P21" s="228"/>
      <c r="Q21" s="243"/>
      <c r="R21" s="198"/>
      <c r="S21" s="241"/>
      <c r="T21" s="241"/>
    </row>
    <row r="22" spans="1:20" ht="15.75">
      <c r="A22" s="200"/>
      <c r="B22" s="181"/>
      <c r="C22" s="181"/>
      <c r="D22" s="181"/>
      <c r="E22" s="244"/>
      <c r="F22" s="245"/>
      <c r="G22" s="244"/>
      <c r="H22" s="224"/>
      <c r="I22" s="244" t="s">
        <v>123</v>
      </c>
      <c r="J22" s="238" t="s">
        <v>40</v>
      </c>
      <c r="K22" s="232"/>
      <c r="L22" s="205"/>
      <c r="M22" s="206"/>
      <c r="N22" s="246"/>
      <c r="O22" s="247"/>
      <c r="P22" s="228"/>
      <c r="Q22" s="243"/>
      <c r="R22" s="198"/>
      <c r="S22" s="241"/>
      <c r="T22" s="241"/>
    </row>
    <row r="23" spans="1:20" ht="15.75">
      <c r="A23" s="187" t="s">
        <v>124</v>
      </c>
      <c r="B23" s="189" t="s">
        <v>25</v>
      </c>
      <c r="C23" s="189"/>
      <c r="D23" s="190"/>
      <c r="E23" s="191">
        <f>UPPER(IF($D23="","",VLOOKUP($D23,'[2]Si Qual Draw Prep'!$A$7:$P$70,2)))</f>
      </c>
      <c r="F23" s="192"/>
      <c r="G23" s="192"/>
      <c r="H23" s="192">
        <f>IF($D23="","",VLOOKUP($D23,'[2]Si Qual Draw Prep'!$A$7:$P$70,4))</f>
      </c>
      <c r="I23" s="193"/>
      <c r="J23" s="194"/>
      <c r="K23" s="185"/>
      <c r="L23" s="194"/>
      <c r="M23" s="185"/>
      <c r="N23" s="228"/>
      <c r="O23" s="231"/>
      <c r="P23" s="228"/>
      <c r="Q23" s="243"/>
      <c r="R23" s="198"/>
      <c r="S23" s="241"/>
      <c r="T23" s="241"/>
    </row>
    <row r="24" spans="1:20" ht="15">
      <c r="A24" s="200"/>
      <c r="B24" s="181"/>
      <c r="C24" s="181"/>
      <c r="D24" s="181" t="s">
        <v>125</v>
      </c>
      <c r="E24" s="201" t="s">
        <v>126</v>
      </c>
      <c r="F24" s="202" t="s">
        <v>28</v>
      </c>
      <c r="G24" s="203"/>
      <c r="H24" s="201"/>
      <c r="I24" s="204"/>
      <c r="J24" s="205"/>
      <c r="K24" s="206"/>
      <c r="L24" s="194"/>
      <c r="M24" s="185"/>
      <c r="N24" s="228"/>
      <c r="O24" s="231"/>
      <c r="P24" s="228"/>
      <c r="Q24" s="243"/>
      <c r="R24" s="198"/>
      <c r="S24" s="241"/>
      <c r="T24" s="241"/>
    </row>
    <row r="25" spans="1:20" ht="15">
      <c r="A25" s="248" t="s">
        <v>127</v>
      </c>
      <c r="B25" s="189" t="s">
        <v>28</v>
      </c>
      <c r="C25" s="189"/>
      <c r="D25" s="207"/>
      <c r="E25" s="189">
        <f>UPPER(IF($D25="","",VLOOKUP($D25,'[2]Si Qual Draw Prep'!$A$7:$P$70,2)))</f>
      </c>
      <c r="F25" s="208" t="s">
        <v>54</v>
      </c>
      <c r="G25" s="209"/>
      <c r="H25" s="210">
        <f>IF($D25="","",VLOOKUP($D25,'[2]Si Qual Draw Prep'!$A$7:$P$70,4))</f>
      </c>
      <c r="I25" s="211"/>
      <c r="J25" s="212"/>
      <c r="K25" s="213"/>
      <c r="L25" s="194"/>
      <c r="M25" s="185"/>
      <c r="N25" s="228"/>
      <c r="O25" s="231"/>
      <c r="P25" s="228"/>
      <c r="Q25" s="243"/>
      <c r="R25" s="198"/>
      <c r="S25" s="241"/>
      <c r="T25" s="241"/>
    </row>
    <row r="26" spans="1:20" ht="15">
      <c r="A26" s="200"/>
      <c r="B26" s="181"/>
      <c r="C26" s="181"/>
      <c r="D26" s="214"/>
      <c r="E26" s="201"/>
      <c r="F26" s="222"/>
      <c r="G26" s="215" t="s">
        <v>128</v>
      </c>
      <c r="H26" s="202" t="s">
        <v>28</v>
      </c>
      <c r="I26" s="216"/>
      <c r="J26" s="217"/>
      <c r="K26" s="204" t="s">
        <v>108</v>
      </c>
      <c r="L26" s="205" t="s">
        <v>129</v>
      </c>
      <c r="M26" s="206"/>
      <c r="N26" s="237" t="s">
        <v>40</v>
      </c>
      <c r="O26" s="227"/>
      <c r="P26" s="228"/>
      <c r="Q26" s="243"/>
      <c r="R26" s="198"/>
      <c r="S26" s="241"/>
      <c r="T26" s="241"/>
    </row>
    <row r="27" spans="1:20" ht="15">
      <c r="A27" s="200"/>
      <c r="B27" s="210">
        <f>IF($D27="","",IF(VLOOKUP($D27,'[2]Si Qual Draw Prep'!$A$7:$P$70,15)="QA",,VLOOKUP($D27,'[2]Si Qual Draw Prep'!$A$7:$P$70,15)))</f>
      </c>
      <c r="C27" s="210"/>
      <c r="D27" s="218"/>
      <c r="E27" s="210">
        <f>UPPER(IF($D27="","",VLOOKUP($D27,'[2]Si Qual Draw Prep'!$A$7:$P$70,2)))</f>
      </c>
      <c r="F27" s="210"/>
      <c r="G27" s="219"/>
      <c r="H27" s="210" t="s">
        <v>130</v>
      </c>
      <c r="I27" s="211"/>
      <c r="J27" s="220"/>
      <c r="K27" s="206"/>
      <c r="L27" s="212"/>
      <c r="M27" s="213"/>
      <c r="N27" s="228" t="s">
        <v>131</v>
      </c>
      <c r="O27" s="231"/>
      <c r="P27" s="195"/>
      <c r="Q27" s="243"/>
      <c r="R27" s="198"/>
      <c r="S27" s="241"/>
      <c r="T27" s="241"/>
    </row>
    <row r="28" spans="1:20" ht="15">
      <c r="A28" s="249"/>
      <c r="B28" s="181"/>
      <c r="C28" s="181"/>
      <c r="D28" s="221" t="s">
        <v>132</v>
      </c>
      <c r="E28" s="222" t="s">
        <v>133</v>
      </c>
      <c r="F28" s="203" t="s">
        <v>51</v>
      </c>
      <c r="G28" s="223"/>
      <c r="H28" s="201"/>
      <c r="I28" s="204"/>
      <c r="J28" s="220"/>
      <c r="K28" s="206"/>
      <c r="L28" s="217"/>
      <c r="M28" s="204"/>
      <c r="N28" s="228"/>
      <c r="O28" s="231"/>
      <c r="P28" s="195"/>
      <c r="Q28" s="243"/>
      <c r="R28" s="198"/>
      <c r="S28" s="241"/>
      <c r="T28" s="241"/>
    </row>
    <row r="29" spans="1:20" ht="15">
      <c r="A29" s="200"/>
      <c r="B29" s="210">
        <f>IF($D29="","",IF(VLOOKUP($D29,'[2]Si Qual Draw Prep'!$A$7:$P$70,15)="QA",,VLOOKUP($D29,'[2]Si Qual Draw Prep'!$A$7:$P$70,15)))</f>
      </c>
      <c r="C29" s="210"/>
      <c r="D29" s="218"/>
      <c r="E29" s="210">
        <f>UPPER(IF($D29="","",VLOOKUP($D29,'[2]Si Qual Draw Prep'!$A$7:$P$70,2)))</f>
      </c>
      <c r="F29" s="210"/>
      <c r="G29" s="210"/>
      <c r="H29" s="210">
        <f>IF($D29="","",VLOOKUP($D29,'[2]Si Qual Draw Prep'!$A$7:$P$70,4))</f>
      </c>
      <c r="I29" s="211"/>
      <c r="J29" s="220"/>
      <c r="K29" s="185"/>
      <c r="L29" s="205"/>
      <c r="M29" s="206"/>
      <c r="N29" s="228"/>
      <c r="O29" s="231"/>
      <c r="P29" s="195"/>
      <c r="Q29" s="243"/>
      <c r="R29" s="198"/>
      <c r="S29" s="241"/>
      <c r="T29" s="241"/>
    </row>
    <row r="30" spans="1:20" ht="15">
      <c r="A30" s="200"/>
      <c r="B30" s="181"/>
      <c r="C30" s="181"/>
      <c r="D30" s="214"/>
      <c r="E30" s="201"/>
      <c r="F30" s="222"/>
      <c r="G30" s="201"/>
      <c r="H30" s="201" t="s">
        <v>134</v>
      </c>
      <c r="I30" s="184"/>
      <c r="J30" s="229" t="s">
        <v>28</v>
      </c>
      <c r="K30" s="185"/>
      <c r="L30" s="217"/>
      <c r="M30" s="204" t="s">
        <v>108</v>
      </c>
      <c r="N30" s="228"/>
      <c r="O30" s="231"/>
      <c r="P30" s="195"/>
      <c r="Q30" s="243"/>
      <c r="R30" s="198"/>
      <c r="S30" s="241"/>
      <c r="T30" s="241"/>
    </row>
    <row r="31" spans="1:20" ht="15">
      <c r="A31" s="200" t="s">
        <v>135</v>
      </c>
      <c r="B31" s="189" t="s">
        <v>33</v>
      </c>
      <c r="C31" s="189"/>
      <c r="D31" s="207"/>
      <c r="E31" s="189">
        <f>UPPER(IF($D31="","",VLOOKUP($D31,'[2]Si Qual Draw Prep'!$A$7:$P$70,2)))</f>
      </c>
      <c r="F31" s="210"/>
      <c r="G31" s="210"/>
      <c r="H31" s="210">
        <f>IF($D31="","",VLOOKUP($D31,'[2]Si Qual Draw Prep'!$A$7:$P$70,4))</f>
      </c>
      <c r="I31" s="211"/>
      <c r="J31" s="220" t="s">
        <v>136</v>
      </c>
      <c r="K31" s="232"/>
      <c r="L31" s="194"/>
      <c r="M31" s="206"/>
      <c r="N31" s="250"/>
      <c r="O31" s="231"/>
      <c r="P31" s="195"/>
      <c r="Q31" s="243"/>
      <c r="R31" s="198"/>
      <c r="S31" s="241"/>
      <c r="T31" s="241"/>
    </row>
    <row r="32" spans="1:20" ht="15">
      <c r="A32" s="200"/>
      <c r="B32" s="181"/>
      <c r="C32" s="181"/>
      <c r="D32" s="221" t="s">
        <v>137</v>
      </c>
      <c r="E32" s="201" t="s">
        <v>138</v>
      </c>
      <c r="F32" s="202" t="s">
        <v>37</v>
      </c>
      <c r="G32" s="203"/>
      <c r="H32" s="201"/>
      <c r="I32" s="204"/>
      <c r="J32" s="220"/>
      <c r="K32" s="232"/>
      <c r="L32" s="194"/>
      <c r="M32" s="206"/>
      <c r="N32" s="228"/>
      <c r="O32" s="231"/>
      <c r="P32" s="195"/>
      <c r="Q32" s="243"/>
      <c r="R32" s="198"/>
      <c r="S32" s="241"/>
      <c r="T32" s="241"/>
    </row>
    <row r="33" spans="1:20" ht="15">
      <c r="A33" s="200" t="s">
        <v>139</v>
      </c>
      <c r="B33" s="189" t="s">
        <v>37</v>
      </c>
      <c r="C33" s="189"/>
      <c r="D33" s="207"/>
      <c r="E33" s="189">
        <f>UPPER(IF($D33="","",VLOOKUP($D33,'[2]Si Qual Draw Prep'!$A$7:$P$70,2)))</f>
      </c>
      <c r="F33" s="208" t="s">
        <v>140</v>
      </c>
      <c r="G33" s="209"/>
      <c r="H33" s="210">
        <f>IF($D33="","",VLOOKUP($D33,'[2]Si Qual Draw Prep'!$A$7:$P$70,4))</f>
      </c>
      <c r="I33" s="211"/>
      <c r="J33" s="234"/>
      <c r="K33" s="235"/>
      <c r="L33" s="205"/>
      <c r="M33" s="206"/>
      <c r="N33" s="228"/>
      <c r="O33" s="231"/>
      <c r="P33" s="195"/>
      <c r="Q33" s="243"/>
      <c r="R33" s="198"/>
      <c r="S33" s="241"/>
      <c r="T33" s="241"/>
    </row>
    <row r="34" spans="1:20" ht="15">
      <c r="A34" s="200"/>
      <c r="B34" s="181"/>
      <c r="C34" s="181"/>
      <c r="D34" s="214"/>
      <c r="E34" s="201"/>
      <c r="F34" s="222"/>
      <c r="G34" s="215" t="s">
        <v>141</v>
      </c>
      <c r="H34" s="202" t="s">
        <v>37</v>
      </c>
      <c r="I34" s="216"/>
      <c r="J34" s="236" t="s">
        <v>142</v>
      </c>
      <c r="K34" s="237" t="s">
        <v>28</v>
      </c>
      <c r="L34" s="238"/>
      <c r="M34" s="239"/>
      <c r="N34" s="228"/>
      <c r="O34" s="231"/>
      <c r="P34" s="195"/>
      <c r="Q34" s="243"/>
      <c r="R34" s="198"/>
      <c r="S34" s="241"/>
      <c r="T34" s="241"/>
    </row>
    <row r="35" spans="1:20" ht="15">
      <c r="A35" s="200"/>
      <c r="B35" s="210">
        <f>IF($D35="","",IF(VLOOKUP($D35,'[2]Si Qual Draw Prep'!$A$7:$P$70,15)="QA",,VLOOKUP($D35,'[2]Si Qual Draw Prep'!$A$7:$P$70,15)))</f>
      </c>
      <c r="C35" s="210"/>
      <c r="D35" s="218"/>
      <c r="E35" s="210">
        <f>UPPER(IF($D35="","",VLOOKUP($D35,'[2]Si Qual Draw Prep'!$A$7:$P$70,2)))</f>
      </c>
      <c r="F35" s="210"/>
      <c r="G35" s="219"/>
      <c r="H35" s="210" t="s">
        <v>143</v>
      </c>
      <c r="I35" s="211"/>
      <c r="J35" s="205"/>
      <c r="K35" s="232" t="s">
        <v>144</v>
      </c>
      <c r="L35" s="212" t="s">
        <v>144</v>
      </c>
      <c r="M35" s="213"/>
      <c r="N35" s="230"/>
      <c r="O35" s="231"/>
      <c r="P35" s="195"/>
      <c r="Q35" s="243"/>
      <c r="R35" s="198"/>
      <c r="S35" s="241"/>
      <c r="T35" s="241"/>
    </row>
    <row r="36" spans="1:20" ht="15.75">
      <c r="A36" s="200"/>
      <c r="B36" s="181"/>
      <c r="C36" s="181"/>
      <c r="D36" s="181" t="s">
        <v>145</v>
      </c>
      <c r="E36" s="222" t="s">
        <v>146</v>
      </c>
      <c r="F36" s="203" t="s">
        <v>47</v>
      </c>
      <c r="G36" s="223"/>
      <c r="H36" s="222"/>
      <c r="I36" s="204"/>
      <c r="J36" s="205"/>
      <c r="K36" s="232"/>
      <c r="L36" s="217"/>
      <c r="M36" s="204"/>
      <c r="N36" s="251" t="s">
        <v>147</v>
      </c>
      <c r="O36" s="227"/>
      <c r="P36" s="226" t="s">
        <v>6</v>
      </c>
      <c r="Q36" s="252"/>
      <c r="R36" s="224"/>
      <c r="S36" s="253"/>
      <c r="T36" s="241"/>
    </row>
    <row r="37" spans="1:20" ht="15.75">
      <c r="A37" s="187"/>
      <c r="B37" s="210">
        <f>IF($D37="","",IF(VLOOKUP($D37,'[2]Si Qual Draw Prep'!$A$7:$P$70,15)="QA",,VLOOKUP($D37,'[2]Si Qual Draw Prep'!$A$7:$P$70,15)))</f>
      </c>
      <c r="C37" s="210"/>
      <c r="D37" s="242"/>
      <c r="E37" s="192">
        <f>UPPER(IF($D37="","",VLOOKUP($D37,'[2]Si Qual Draw Prep'!$A$7:$P$70,2)))</f>
      </c>
      <c r="F37" s="192"/>
      <c r="G37" s="192"/>
      <c r="H37" s="192">
        <f>IF($D37="","",VLOOKUP($D37,'[2]Si Qual Draw Prep'!$A$7:$P$70,4))</f>
      </c>
      <c r="I37" s="193"/>
      <c r="J37" s="194"/>
      <c r="K37" s="232"/>
      <c r="L37" s="205"/>
      <c r="M37" s="206"/>
      <c r="N37" s="231"/>
      <c r="O37" s="231"/>
      <c r="P37" s="195" t="s">
        <v>148</v>
      </c>
      <c r="Q37" s="243"/>
      <c r="R37" s="198"/>
      <c r="S37" s="241"/>
      <c r="T37" s="241"/>
    </row>
    <row r="38" spans="1:20" ht="15">
      <c r="A38" s="200"/>
      <c r="B38" s="181"/>
      <c r="C38" s="181"/>
      <c r="D38" s="181"/>
      <c r="E38" s="201"/>
      <c r="F38" s="222"/>
      <c r="G38" s="201"/>
      <c r="H38" s="224"/>
      <c r="I38" s="222" t="s">
        <v>149</v>
      </c>
      <c r="J38" s="238" t="s">
        <v>69</v>
      </c>
      <c r="K38" s="232"/>
      <c r="L38" s="205"/>
      <c r="M38" s="206"/>
      <c r="N38" s="254"/>
      <c r="O38" s="255"/>
      <c r="P38" s="230"/>
      <c r="Q38" s="243"/>
      <c r="R38" s="198"/>
      <c r="S38" s="241"/>
      <c r="T38" s="241"/>
    </row>
    <row r="39" spans="1:20" ht="15.75">
      <c r="A39" s="187" t="s">
        <v>150</v>
      </c>
      <c r="B39" s="189" t="s">
        <v>43</v>
      </c>
      <c r="C39" s="189"/>
      <c r="D39" s="190"/>
      <c r="E39" s="191">
        <f>UPPER(IF($D39="","",VLOOKUP($D39,'[2]Si Qual Draw Prep'!$A$7:$P$70,2)))</f>
      </c>
      <c r="F39" s="192"/>
      <c r="G39" s="192"/>
      <c r="H39" s="192">
        <f>IF($D39="","",VLOOKUP($D39,'[2]Si Qual Draw Prep'!$A$7:$P$70,4))</f>
      </c>
      <c r="I39" s="193"/>
      <c r="J39" s="194"/>
      <c r="K39" s="185"/>
      <c r="L39" s="194"/>
      <c r="M39" s="185"/>
      <c r="N39" s="195"/>
      <c r="O39" s="196"/>
      <c r="P39" s="233"/>
      <c r="Q39" s="243"/>
      <c r="R39" s="198"/>
      <c r="S39" s="241"/>
      <c r="T39" s="241"/>
    </row>
    <row r="40" spans="1:20" ht="15">
      <c r="A40" s="200"/>
      <c r="B40" s="181"/>
      <c r="C40" s="181"/>
      <c r="D40" s="181" t="s">
        <v>151</v>
      </c>
      <c r="E40" s="201" t="s">
        <v>152</v>
      </c>
      <c r="F40" s="202" t="s">
        <v>43</v>
      </c>
      <c r="G40" s="203"/>
      <c r="H40" s="222"/>
      <c r="I40" s="204"/>
      <c r="J40" s="205"/>
      <c r="K40" s="206"/>
      <c r="L40" s="194"/>
      <c r="M40" s="185"/>
      <c r="N40" s="195"/>
      <c r="O40" s="196"/>
      <c r="P40" s="256"/>
      <c r="Q40" s="257"/>
      <c r="R40" s="198"/>
      <c r="S40" s="241"/>
      <c r="T40" s="241"/>
    </row>
    <row r="41" spans="1:20" ht="15">
      <c r="A41" s="200" t="s">
        <v>153</v>
      </c>
      <c r="B41" s="189" t="s">
        <v>46</v>
      </c>
      <c r="C41" s="189"/>
      <c r="D41" s="207"/>
      <c r="E41" s="189">
        <f>UPPER(IF($D41="","",VLOOKUP($D41,'[2]Si Qual Draw Prep'!$A$7:$P$70,2)))</f>
      </c>
      <c r="F41" s="208" t="s">
        <v>122</v>
      </c>
      <c r="G41" s="209"/>
      <c r="H41" s="210">
        <f>IF($D41="","",VLOOKUP($D41,'[2]Si Qual Draw Prep'!$A$7:$P$70,4))</f>
      </c>
      <c r="I41" s="211"/>
      <c r="J41" s="212"/>
      <c r="K41" s="213"/>
      <c r="L41" s="194"/>
      <c r="M41" s="185"/>
      <c r="N41" s="195"/>
      <c r="O41" s="196"/>
      <c r="P41" s="195"/>
      <c r="Q41" s="243"/>
      <c r="R41" s="198"/>
      <c r="S41" s="241"/>
      <c r="T41" s="241"/>
    </row>
    <row r="42" spans="1:20" ht="15">
      <c r="A42" s="200"/>
      <c r="B42" s="181"/>
      <c r="C42" s="181"/>
      <c r="D42" s="214"/>
      <c r="E42" s="201"/>
      <c r="F42" s="222"/>
      <c r="G42" s="215" t="s">
        <v>154</v>
      </c>
      <c r="H42" s="202" t="s">
        <v>43</v>
      </c>
      <c r="I42" s="216"/>
      <c r="J42" s="217"/>
      <c r="K42" s="204" t="s">
        <v>108</v>
      </c>
      <c r="L42" s="205"/>
      <c r="M42" s="206"/>
      <c r="N42" s="195"/>
      <c r="O42" s="196"/>
      <c r="P42" s="195"/>
      <c r="Q42" s="243"/>
      <c r="R42" s="198"/>
      <c r="S42" s="241"/>
      <c r="T42" s="241"/>
    </row>
    <row r="43" spans="1:20" ht="15">
      <c r="A43" s="200"/>
      <c r="B43" s="210">
        <f>IF($D43="","",IF(VLOOKUP($D43,'[2]Si Qual Draw Prep'!$A$7:$P$70,15)="QA",,VLOOKUP($D43,'[2]Si Qual Draw Prep'!$A$7:$P$70,15)))</f>
      </c>
      <c r="C43" s="210"/>
      <c r="D43" s="218"/>
      <c r="E43" s="210">
        <f>UPPER(IF($D43="","",VLOOKUP($D43,'[2]Si Qual Draw Prep'!$A$7:$P$70,2)))</f>
      </c>
      <c r="F43" s="210"/>
      <c r="G43" s="219"/>
      <c r="H43" s="210" t="s">
        <v>155</v>
      </c>
      <c r="I43" s="211"/>
      <c r="J43" s="220"/>
      <c r="K43" s="206"/>
      <c r="L43" s="212"/>
      <c r="M43" s="213"/>
      <c r="N43" s="195"/>
      <c r="O43" s="196"/>
      <c r="P43" s="195"/>
      <c r="Q43" s="243"/>
      <c r="R43" s="198"/>
      <c r="S43" s="241"/>
      <c r="T43" s="241"/>
    </row>
    <row r="44" spans="1:20" ht="15">
      <c r="A44" s="200"/>
      <c r="B44" s="181"/>
      <c r="C44" s="181"/>
      <c r="D44" s="221" t="s">
        <v>156</v>
      </c>
      <c r="E44" s="222" t="s">
        <v>157</v>
      </c>
      <c r="F44" s="203" t="s">
        <v>34</v>
      </c>
      <c r="G44" s="223"/>
      <c r="H44" s="222"/>
      <c r="I44" s="204"/>
      <c r="J44" s="220"/>
      <c r="K44" s="206"/>
      <c r="L44" s="217"/>
      <c r="M44" s="204"/>
      <c r="N44" s="195"/>
      <c r="O44" s="196"/>
      <c r="P44" s="195"/>
      <c r="Q44" s="243"/>
      <c r="R44" s="198"/>
      <c r="S44" s="241"/>
      <c r="T44" s="241"/>
    </row>
    <row r="45" spans="1:20" ht="15">
      <c r="A45" s="200"/>
      <c r="B45" s="210">
        <f>IF($D45="","",IF(VLOOKUP($D45,'[2]Si Qual Draw Prep'!$A$7:$P$70,15)="QA",,VLOOKUP($D45,'[2]Si Qual Draw Prep'!$A$7:$P$70,15)))</f>
      </c>
      <c r="C45" s="210"/>
      <c r="D45" s="218"/>
      <c r="E45" s="210">
        <f>UPPER(IF($D45="","",VLOOKUP($D45,'[2]Si Qual Draw Prep'!$A$7:$P$70,2)))</f>
      </c>
      <c r="F45" s="210"/>
      <c r="G45" s="210"/>
      <c r="H45" s="210">
        <f>IF($D45="","",VLOOKUP($D45,'[2]Si Qual Draw Prep'!$A$7:$P$70,4))</f>
      </c>
      <c r="I45" s="211"/>
      <c r="J45" s="220"/>
      <c r="K45" s="206"/>
      <c r="L45" s="224"/>
      <c r="M45" s="225" t="s">
        <v>158</v>
      </c>
      <c r="N45" s="226" t="s">
        <v>50</v>
      </c>
      <c r="O45" s="227"/>
      <c r="P45" s="195"/>
      <c r="Q45" s="243"/>
      <c r="R45" s="198"/>
      <c r="S45" s="241"/>
      <c r="T45" s="241"/>
    </row>
    <row r="46" spans="1:20" ht="15">
      <c r="A46" s="200"/>
      <c r="B46" s="181"/>
      <c r="C46" s="181"/>
      <c r="D46" s="214"/>
      <c r="E46" s="201"/>
      <c r="F46" s="222"/>
      <c r="G46" s="201"/>
      <c r="H46" s="222" t="s">
        <v>159</v>
      </c>
      <c r="I46" s="184"/>
      <c r="J46" s="229" t="s">
        <v>43</v>
      </c>
      <c r="K46" s="206"/>
      <c r="L46" s="217"/>
      <c r="M46" s="204" t="s">
        <v>108</v>
      </c>
      <c r="N46" s="230"/>
      <c r="O46" s="231"/>
      <c r="P46" s="228"/>
      <c r="Q46" s="243"/>
      <c r="R46" s="198"/>
      <c r="S46" s="241"/>
      <c r="T46" s="241"/>
    </row>
    <row r="47" spans="1:20" ht="15">
      <c r="A47" s="200" t="s">
        <v>160</v>
      </c>
      <c r="B47" s="189" t="s">
        <v>53</v>
      </c>
      <c r="C47" s="189"/>
      <c r="D47" s="207"/>
      <c r="E47" s="189">
        <f>UPPER(IF($D47="","",VLOOKUP($D47,'[2]Si Qual Draw Prep'!$A$7:$P$70,2)))</f>
      </c>
      <c r="F47" s="210"/>
      <c r="G47" s="210"/>
      <c r="H47" s="210">
        <f>IF($D47="","",VLOOKUP($D47,'[2]Si Qual Draw Prep'!$A$7:$P$70,4))</f>
      </c>
      <c r="I47" s="211"/>
      <c r="J47" s="220" t="s">
        <v>161</v>
      </c>
      <c r="K47" s="232"/>
      <c r="L47" s="194"/>
      <c r="M47" s="206"/>
      <c r="N47" s="233"/>
      <c r="O47" s="231"/>
      <c r="P47" s="228"/>
      <c r="Q47" s="243"/>
      <c r="R47" s="198"/>
      <c r="S47" s="241"/>
      <c r="T47" s="241"/>
    </row>
    <row r="48" spans="1:20" ht="15">
      <c r="A48" s="200"/>
      <c r="B48" s="181"/>
      <c r="C48" s="181"/>
      <c r="D48" s="221" t="s">
        <v>162</v>
      </c>
      <c r="E48" s="201" t="s">
        <v>163</v>
      </c>
      <c r="F48" s="202" t="s">
        <v>55</v>
      </c>
      <c r="G48" s="203"/>
      <c r="H48" s="222"/>
      <c r="I48" s="204"/>
      <c r="J48" s="220"/>
      <c r="K48" s="232"/>
      <c r="L48" s="194"/>
      <c r="M48" s="206"/>
      <c r="N48" s="230"/>
      <c r="O48" s="231"/>
      <c r="P48" s="228"/>
      <c r="Q48" s="243"/>
      <c r="R48" s="198"/>
      <c r="S48" s="241"/>
      <c r="T48" s="241"/>
    </row>
    <row r="49" spans="1:20" ht="15">
      <c r="A49" s="200" t="s">
        <v>164</v>
      </c>
      <c r="B49" s="189" t="s">
        <v>55</v>
      </c>
      <c r="C49" s="189"/>
      <c r="D49" s="207"/>
      <c r="E49" s="189">
        <f>UPPER(IF($D49="","",VLOOKUP($D49,'[2]Si Qual Draw Prep'!$A$7:$P$70,2)))</f>
      </c>
      <c r="F49" s="208" t="s">
        <v>165</v>
      </c>
      <c r="G49" s="209"/>
      <c r="H49" s="210">
        <f>IF($D49="","",VLOOKUP($D49,'[2]Si Qual Draw Prep'!$A$7:$P$70,4))</f>
      </c>
      <c r="I49" s="211"/>
      <c r="J49" s="234"/>
      <c r="K49" s="235"/>
      <c r="L49" s="194"/>
      <c r="M49" s="206"/>
      <c r="N49" s="230"/>
      <c r="O49" s="231"/>
      <c r="P49" s="228"/>
      <c r="Q49" s="243"/>
      <c r="R49" s="198"/>
      <c r="S49" s="241"/>
      <c r="T49" s="241"/>
    </row>
    <row r="50" spans="1:20" ht="15">
      <c r="A50" s="200"/>
      <c r="B50" s="181"/>
      <c r="C50" s="181"/>
      <c r="D50" s="214"/>
      <c r="E50" s="201"/>
      <c r="F50" s="222"/>
      <c r="G50" s="215" t="s">
        <v>166</v>
      </c>
      <c r="H50" s="202" t="s">
        <v>29</v>
      </c>
      <c r="I50" s="216"/>
      <c r="J50" s="236" t="s">
        <v>167</v>
      </c>
      <c r="K50" s="237" t="s">
        <v>6</v>
      </c>
      <c r="L50" s="238"/>
      <c r="M50" s="239"/>
      <c r="N50" s="230"/>
      <c r="O50" s="231"/>
      <c r="P50" s="228"/>
      <c r="Q50" s="243"/>
      <c r="R50" s="198"/>
      <c r="S50" s="241"/>
      <c r="T50" s="241"/>
    </row>
    <row r="51" spans="1:20" ht="15">
      <c r="A51" s="200"/>
      <c r="B51" s="210">
        <f>IF($D51="","",IF(VLOOKUP($D51,'[2]Si Qual Draw Prep'!$A$7:$P$70,15)="QA",,VLOOKUP($D51,'[2]Si Qual Draw Prep'!$A$7:$P$70,15)))</f>
      </c>
      <c r="C51" s="210"/>
      <c r="D51" s="218"/>
      <c r="E51" s="210">
        <f>UPPER(IF($D51="","",VLOOKUP($D51,'[2]Si Qual Draw Prep'!$A$7:$P$70,2)))</f>
      </c>
      <c r="F51" s="210"/>
      <c r="G51" s="219"/>
      <c r="H51" s="210" t="s">
        <v>168</v>
      </c>
      <c r="I51" s="211"/>
      <c r="J51" s="205"/>
      <c r="K51" s="232"/>
      <c r="L51" s="212" t="s">
        <v>66</v>
      </c>
      <c r="M51" s="213"/>
      <c r="N51" s="228"/>
      <c r="O51" s="231"/>
      <c r="P51" s="228"/>
      <c r="Q51" s="243"/>
      <c r="R51" s="198"/>
      <c r="S51" s="241"/>
      <c r="T51" s="241"/>
    </row>
    <row r="52" spans="1:20" ht="15">
      <c r="A52" s="200"/>
      <c r="B52" s="181"/>
      <c r="C52" s="181"/>
      <c r="D52" s="258" t="s">
        <v>169</v>
      </c>
      <c r="E52" s="222" t="s">
        <v>170</v>
      </c>
      <c r="F52" s="203" t="s">
        <v>29</v>
      </c>
      <c r="G52" s="223"/>
      <c r="H52" s="222"/>
      <c r="I52" s="204"/>
      <c r="J52" s="205"/>
      <c r="K52" s="232"/>
      <c r="L52" s="217"/>
      <c r="M52" s="204"/>
      <c r="N52" s="228"/>
      <c r="O52" s="231"/>
      <c r="P52" s="259" t="s">
        <v>6</v>
      </c>
      <c r="Q52" s="252"/>
      <c r="R52" s="198"/>
      <c r="S52" s="241"/>
      <c r="T52" s="241"/>
    </row>
    <row r="53" spans="1:20" ht="15.75">
      <c r="A53" s="187"/>
      <c r="B53" s="210">
        <f>IF($D53="","",IF(VLOOKUP($D53,'[2]Si Qual Draw Prep'!$A$7:$P$70,15)="QA",,VLOOKUP($D53,'[2]Si Qual Draw Prep'!$A$7:$P$70,15)))</f>
      </c>
      <c r="C53" s="210"/>
      <c r="D53" s="242"/>
      <c r="E53" s="192">
        <f>UPPER(IF($D53="","",VLOOKUP($D53,'[2]Si Qual Draw Prep'!$A$7:$P$70,2)))</f>
      </c>
      <c r="F53" s="192"/>
      <c r="G53" s="192"/>
      <c r="H53" s="192">
        <f>IF($D53="","",VLOOKUP($D53,'[2]Si Qual Draw Prep'!$A$7:$P$70,4))</f>
      </c>
      <c r="I53" s="193"/>
      <c r="J53" s="194"/>
      <c r="K53" s="232"/>
      <c r="L53" s="205"/>
      <c r="M53" s="206"/>
      <c r="N53" s="228" t="s">
        <v>171</v>
      </c>
      <c r="O53" s="231"/>
      <c r="P53" s="228" t="s">
        <v>161</v>
      </c>
      <c r="Q53" s="231"/>
      <c r="R53" s="198"/>
      <c r="S53" s="241"/>
      <c r="T53" s="199"/>
    </row>
    <row r="54" spans="1:20" ht="15.75">
      <c r="A54" s="200"/>
      <c r="B54" s="181"/>
      <c r="C54" s="181"/>
      <c r="D54" s="181"/>
      <c r="E54" s="244"/>
      <c r="F54" s="245"/>
      <c r="G54" s="244"/>
      <c r="H54" s="224"/>
      <c r="I54" s="245" t="s">
        <v>172</v>
      </c>
      <c r="J54" s="238" t="s">
        <v>6</v>
      </c>
      <c r="K54" s="232"/>
      <c r="L54" s="205"/>
      <c r="M54" s="206"/>
      <c r="N54" s="246"/>
      <c r="O54" s="247"/>
      <c r="P54" s="228"/>
      <c r="Q54" s="231"/>
      <c r="R54" s="198"/>
      <c r="S54" s="199"/>
      <c r="T54" s="199"/>
    </row>
    <row r="55" spans="1:20" ht="15.75">
      <c r="A55" s="187" t="s">
        <v>173</v>
      </c>
      <c r="B55" s="189" t="s">
        <v>60</v>
      </c>
      <c r="C55" s="189"/>
      <c r="D55" s="190"/>
      <c r="E55" s="191">
        <f>UPPER(IF($D55="","",VLOOKUP($D55,'[2]Si Qual Draw Prep'!$A$7:$P$70,2)))</f>
      </c>
      <c r="F55" s="192"/>
      <c r="G55" s="192"/>
      <c r="H55" s="192">
        <f>IF($D55="","",VLOOKUP($D55,'[2]Si Qual Draw Prep'!$A$7:$P$70,4))</f>
      </c>
      <c r="I55" s="193"/>
      <c r="J55" s="194"/>
      <c r="K55" s="185"/>
      <c r="L55" s="194"/>
      <c r="M55" s="185"/>
      <c r="N55" s="228"/>
      <c r="O55" s="231"/>
      <c r="P55" s="228"/>
      <c r="Q55" s="196"/>
      <c r="R55" s="198"/>
      <c r="S55" s="199"/>
      <c r="T55" s="199"/>
    </row>
    <row r="56" spans="1:20" ht="15">
      <c r="A56" s="200"/>
      <c r="B56" s="181"/>
      <c r="C56" s="181"/>
      <c r="D56" s="181" t="s">
        <v>174</v>
      </c>
      <c r="E56" s="201" t="s">
        <v>175</v>
      </c>
      <c r="F56" s="202" t="s">
        <v>62</v>
      </c>
      <c r="G56" s="203"/>
      <c r="H56" s="222"/>
      <c r="I56" s="204"/>
      <c r="J56" s="205"/>
      <c r="K56" s="206"/>
      <c r="L56" s="194"/>
      <c r="M56" s="185"/>
      <c r="N56" s="228"/>
      <c r="O56" s="231"/>
      <c r="P56" s="228"/>
      <c r="Q56" s="196"/>
      <c r="R56" s="198"/>
      <c r="S56" s="199"/>
      <c r="T56" s="199"/>
    </row>
    <row r="57" spans="1:20" ht="15">
      <c r="A57" s="200" t="s">
        <v>176</v>
      </c>
      <c r="B57" s="189" t="s">
        <v>62</v>
      </c>
      <c r="C57" s="189"/>
      <c r="D57" s="207"/>
      <c r="E57" s="189">
        <f>UPPER(IF($D57="","",VLOOKUP($D57,'[2]Si Qual Draw Prep'!$A$7:$P$70,2)))</f>
      </c>
      <c r="F57" s="208" t="s">
        <v>177</v>
      </c>
      <c r="G57" s="209"/>
      <c r="H57" s="210">
        <f>IF($D57="","",VLOOKUP($D57,'[2]Si Qual Draw Prep'!$A$7:$P$70,4))</f>
      </c>
      <c r="I57" s="211"/>
      <c r="J57" s="212"/>
      <c r="K57" s="213"/>
      <c r="L57" s="194"/>
      <c r="M57" s="185"/>
      <c r="N57" s="228"/>
      <c r="O57" s="231"/>
      <c r="P57" s="228"/>
      <c r="Q57" s="196"/>
      <c r="R57" s="198"/>
      <c r="S57" s="199"/>
      <c r="T57" s="199"/>
    </row>
    <row r="58" spans="1:20" ht="15">
      <c r="A58" s="200"/>
      <c r="B58" s="181"/>
      <c r="C58" s="181"/>
      <c r="D58" s="214"/>
      <c r="E58" s="201"/>
      <c r="F58" s="222"/>
      <c r="G58" s="215" t="s">
        <v>178</v>
      </c>
      <c r="H58" s="202" t="s">
        <v>15</v>
      </c>
      <c r="I58" s="216"/>
      <c r="J58" s="217"/>
      <c r="K58" s="204" t="s">
        <v>108</v>
      </c>
      <c r="L58" s="205"/>
      <c r="M58" s="206"/>
      <c r="N58" s="228"/>
      <c r="O58" s="231"/>
      <c r="P58" s="228"/>
      <c r="Q58" s="196"/>
      <c r="R58" s="198"/>
      <c r="S58" s="199"/>
      <c r="T58" s="199"/>
    </row>
    <row r="59" spans="1:20" ht="15">
      <c r="A59" s="200"/>
      <c r="B59" s="210">
        <f>IF($D59="","",IF(VLOOKUP($D59,'[2]Si Qual Draw Prep'!$A$7:$P$70,15)="QA",,VLOOKUP($D59,'[2]Si Qual Draw Prep'!$A$7:$P$70,15)))</f>
      </c>
      <c r="C59" s="210"/>
      <c r="D59" s="218"/>
      <c r="E59" s="210">
        <f>UPPER(IF($D59="","",VLOOKUP($D59,'[2]Si Qual Draw Prep'!$A$7:$P$70,2)))</f>
      </c>
      <c r="F59" s="210"/>
      <c r="G59" s="219"/>
      <c r="H59" s="210" t="s">
        <v>56</v>
      </c>
      <c r="I59" s="211"/>
      <c r="J59" s="220"/>
      <c r="K59" s="206"/>
      <c r="L59" s="212" t="s">
        <v>179</v>
      </c>
      <c r="M59" s="213"/>
      <c r="N59" s="259" t="s">
        <v>6</v>
      </c>
      <c r="O59" s="227"/>
      <c r="P59" s="228"/>
      <c r="Q59" s="196"/>
      <c r="R59" s="195"/>
      <c r="S59" s="199"/>
      <c r="T59" s="199"/>
    </row>
    <row r="60" spans="1:20" ht="15">
      <c r="A60" s="200"/>
      <c r="B60" s="181"/>
      <c r="C60" s="181"/>
      <c r="D60" s="260" t="s">
        <v>180</v>
      </c>
      <c r="E60" s="222" t="s">
        <v>181</v>
      </c>
      <c r="F60" s="203" t="s">
        <v>15</v>
      </c>
      <c r="G60" s="223"/>
      <c r="H60" s="222"/>
      <c r="I60" s="204"/>
      <c r="J60" s="220"/>
      <c r="K60" s="206"/>
      <c r="L60" s="217"/>
      <c r="M60" s="204"/>
      <c r="N60" s="228" t="s">
        <v>182</v>
      </c>
      <c r="O60" s="231"/>
      <c r="P60" s="195"/>
      <c r="Q60" s="196"/>
      <c r="R60" s="198"/>
      <c r="S60" s="199"/>
      <c r="T60" s="199"/>
    </row>
    <row r="61" spans="1:20" ht="15">
      <c r="A61" s="200"/>
      <c r="B61" s="210">
        <f>IF($D61="","",IF(VLOOKUP($D61,'[2]Si Qual Draw Prep'!$A$7:$P$70,15)="QA",,VLOOKUP($D61,'[2]Si Qual Draw Prep'!$A$7:$P$70,15)))</f>
      </c>
      <c r="C61" s="210"/>
      <c r="D61" s="218"/>
      <c r="E61" s="210">
        <f>UPPER(IF($D61="","",VLOOKUP($D61,'[2]Si Qual Draw Prep'!$A$7:$P$70,2)))</f>
      </c>
      <c r="F61" s="210"/>
      <c r="G61" s="210"/>
      <c r="H61" s="210">
        <f>IF($D61="","",VLOOKUP($D61,'[2]Si Qual Draw Prep'!$A$7:$P$70,4))</f>
      </c>
      <c r="I61" s="211"/>
      <c r="J61" s="220"/>
      <c r="K61" s="185"/>
      <c r="L61" s="205"/>
      <c r="M61" s="206"/>
      <c r="N61" s="228"/>
      <c r="O61" s="231"/>
      <c r="P61" s="195"/>
      <c r="Q61" s="196"/>
      <c r="R61" s="198"/>
      <c r="S61" s="199"/>
      <c r="T61" s="199"/>
    </row>
    <row r="62" spans="1:20" ht="15">
      <c r="A62" s="200"/>
      <c r="B62" s="181"/>
      <c r="C62" s="181"/>
      <c r="D62" s="214"/>
      <c r="E62" s="201"/>
      <c r="F62" s="222"/>
      <c r="G62" s="222"/>
      <c r="H62" s="222" t="s">
        <v>183</v>
      </c>
      <c r="I62" s="184"/>
      <c r="J62" s="229" t="s">
        <v>67</v>
      </c>
      <c r="K62" s="185"/>
      <c r="L62" s="217"/>
      <c r="M62" s="204" t="s">
        <v>108</v>
      </c>
      <c r="N62" s="228"/>
      <c r="O62" s="231"/>
      <c r="P62" s="195"/>
      <c r="Q62" s="196"/>
      <c r="R62" s="198"/>
      <c r="S62" s="199"/>
      <c r="T62" s="199"/>
    </row>
    <row r="63" spans="1:20" ht="15">
      <c r="A63" s="200" t="s">
        <v>184</v>
      </c>
      <c r="B63" s="189" t="s">
        <v>67</v>
      </c>
      <c r="C63" s="189"/>
      <c r="D63" s="207"/>
      <c r="E63" s="189">
        <f>UPPER(IF($D63="","",VLOOKUP($D63,'[2]Si Qual Draw Prep'!$A$7:$P$70,2)))</f>
      </c>
      <c r="F63" s="210"/>
      <c r="G63" s="210"/>
      <c r="H63" s="210">
        <f>IF($D63="","",VLOOKUP($D63,'[2]Si Qual Draw Prep'!$A$7:$P$70,4))</f>
      </c>
      <c r="I63" s="211"/>
      <c r="J63" s="220" t="s">
        <v>185</v>
      </c>
      <c r="K63" s="232"/>
      <c r="L63" s="194"/>
      <c r="M63" s="206"/>
      <c r="N63" s="250"/>
      <c r="O63" s="231"/>
      <c r="P63" s="195"/>
      <c r="Q63" s="196"/>
      <c r="R63" s="198"/>
      <c r="S63" s="199"/>
      <c r="T63" s="199"/>
    </row>
    <row r="64" spans="1:20" ht="15">
      <c r="A64" s="200"/>
      <c r="B64" s="181"/>
      <c r="C64" s="181"/>
      <c r="D64" s="221" t="s">
        <v>186</v>
      </c>
      <c r="E64" s="201" t="s">
        <v>187</v>
      </c>
      <c r="F64" s="202" t="s">
        <v>67</v>
      </c>
      <c r="G64" s="203"/>
      <c r="H64" s="222"/>
      <c r="I64" s="204"/>
      <c r="J64" s="220"/>
      <c r="K64" s="232"/>
      <c r="L64" s="194"/>
      <c r="M64" s="206"/>
      <c r="N64" s="228"/>
      <c r="O64" s="231"/>
      <c r="P64" s="195"/>
      <c r="Q64" s="196"/>
      <c r="R64" s="198"/>
      <c r="S64" s="199"/>
      <c r="T64" s="199"/>
    </row>
    <row r="65" spans="1:20" ht="15">
      <c r="A65" s="200" t="s">
        <v>188</v>
      </c>
      <c r="B65" s="189" t="s">
        <v>70</v>
      </c>
      <c r="C65" s="189"/>
      <c r="D65" s="207"/>
      <c r="E65" s="189">
        <f>UPPER(IF($D65="","",VLOOKUP($D65,'[2]Si Qual Draw Prep'!$A$7:$P$70,2)))</f>
      </c>
      <c r="F65" s="208" t="s">
        <v>189</v>
      </c>
      <c r="G65" s="209"/>
      <c r="H65" s="210">
        <f>IF($D65="","",VLOOKUP($D65,'[2]Si Qual Draw Prep'!$A$7:$P$70,4))</f>
      </c>
      <c r="I65" s="211"/>
      <c r="J65" s="234"/>
      <c r="K65" s="235"/>
      <c r="L65" s="194"/>
      <c r="M65" s="206"/>
      <c r="N65" s="228"/>
      <c r="O65" s="231"/>
      <c r="P65" s="195"/>
      <c r="Q65" s="196"/>
      <c r="R65" s="198"/>
      <c r="S65" s="199"/>
      <c r="T65" s="199"/>
    </row>
    <row r="66" spans="1:20" ht="15">
      <c r="A66" s="200"/>
      <c r="B66" s="181"/>
      <c r="C66" s="181"/>
      <c r="D66" s="214"/>
      <c r="E66" s="201"/>
      <c r="F66" s="222"/>
      <c r="G66" s="215" t="s">
        <v>190</v>
      </c>
      <c r="H66" s="202" t="s">
        <v>67</v>
      </c>
      <c r="I66" s="216"/>
      <c r="J66" s="236" t="s">
        <v>191</v>
      </c>
      <c r="K66" s="229" t="s">
        <v>67</v>
      </c>
      <c r="L66" s="238"/>
      <c r="M66" s="239"/>
      <c r="N66" s="261" t="s">
        <v>3</v>
      </c>
      <c r="O66" s="262"/>
      <c r="P66" s="263"/>
      <c r="Q66" s="264"/>
      <c r="T66" s="199"/>
    </row>
    <row r="67" spans="1:20" ht="15">
      <c r="A67" s="200"/>
      <c r="B67" s="210">
        <f>IF($D67="","",IF(VLOOKUP($D67,'[2]Si Qual Draw Prep'!$A$7:$P$70,15)="QA",,VLOOKUP($D67,'[2]Si Qual Draw Prep'!$A$7:$P$70,15)))</f>
      </c>
      <c r="C67" s="210"/>
      <c r="D67" s="218"/>
      <c r="E67" s="210">
        <f>UPPER(IF($D67="","",VLOOKUP($D67,'[2]Si Qual Draw Prep'!$A$7:$P$70,2)))</f>
      </c>
      <c r="F67" s="210"/>
      <c r="G67" s="219"/>
      <c r="H67" s="210" t="s">
        <v>192</v>
      </c>
      <c r="I67" s="211"/>
      <c r="J67" s="205"/>
      <c r="K67" s="232"/>
      <c r="L67" s="212" t="s">
        <v>193</v>
      </c>
      <c r="M67" s="213"/>
      <c r="N67" s="265"/>
      <c r="O67" s="266"/>
      <c r="P67" s="267"/>
      <c r="Q67" s="268"/>
      <c r="T67" s="199"/>
    </row>
    <row r="68" spans="1:20" ht="15">
      <c r="A68" s="200"/>
      <c r="B68" s="181"/>
      <c r="C68" s="181"/>
      <c r="D68" s="260" t="s">
        <v>194</v>
      </c>
      <c r="E68" s="222" t="s">
        <v>195</v>
      </c>
      <c r="F68" s="203" t="s">
        <v>9</v>
      </c>
      <c r="G68" s="223"/>
      <c r="H68" s="222"/>
      <c r="I68" s="204"/>
      <c r="J68" s="205"/>
      <c r="K68" s="232"/>
      <c r="L68" s="217"/>
      <c r="M68" s="204"/>
      <c r="N68" s="269"/>
      <c r="O68" s="270"/>
      <c r="P68" s="271"/>
      <c r="Q68" s="272"/>
      <c r="T68" s="199"/>
    </row>
    <row r="69" spans="1:20" ht="15.75">
      <c r="A69" s="187"/>
      <c r="B69" s="210">
        <f>IF($D69="","",IF(VLOOKUP($D69,'[2]Si Qual Draw Prep'!$A$7:$P$70,15)="QA",,VLOOKUP($D69,'[2]Si Qual Draw Prep'!$A$7:$P$70,15)))</f>
      </c>
      <c r="C69" s="210"/>
      <c r="D69" s="242"/>
      <c r="E69" s="192">
        <f>UPPER(IF($D69="","",VLOOKUP($D69,'[2]Si Qual Draw Prep'!$A$7:$P$70,2)))</f>
      </c>
      <c r="F69" s="192"/>
      <c r="G69" s="192"/>
      <c r="H69" s="224"/>
      <c r="I69" s="192" t="s">
        <v>196</v>
      </c>
      <c r="J69" s="273" t="s">
        <v>22</v>
      </c>
      <c r="K69" s="232"/>
      <c r="L69" s="205"/>
      <c r="M69" s="206"/>
      <c r="N69" s="274" t="s">
        <v>197</v>
      </c>
      <c r="O69" s="275"/>
      <c r="P69" s="276"/>
      <c r="Q69" s="277"/>
      <c r="T69" s="199"/>
    </row>
    <row r="70" spans="1:20" ht="15">
      <c r="A70" s="278"/>
      <c r="B70" s="279"/>
      <c r="C70" s="279"/>
      <c r="D70" s="279"/>
      <c r="E70" s="205"/>
      <c r="F70" s="205"/>
      <c r="G70" s="205"/>
      <c r="H70" s="205"/>
      <c r="I70" s="211"/>
      <c r="J70" s="205"/>
      <c r="K70" s="206"/>
      <c r="L70" s="205"/>
      <c r="M70" s="206"/>
      <c r="N70" s="205"/>
      <c r="O70" s="206"/>
      <c r="P70" s="205"/>
      <c r="Q70" s="206"/>
      <c r="R70" s="280"/>
      <c r="S70" s="281"/>
      <c r="T70" s="281"/>
    </row>
    <row r="71" spans="1:20" ht="15.75">
      <c r="A71" s="282"/>
      <c r="B71" s="283"/>
      <c r="C71" s="282"/>
      <c r="D71" s="284"/>
      <c r="E71" s="283"/>
      <c r="F71" s="282"/>
      <c r="G71" s="284"/>
      <c r="H71" s="284"/>
      <c r="I71" s="282"/>
      <c r="J71" s="285"/>
      <c r="K71" s="286"/>
      <c r="L71" s="283"/>
      <c r="M71" s="286"/>
      <c r="N71" s="283"/>
      <c r="O71" s="286"/>
      <c r="P71" s="287"/>
      <c r="Q71" s="288"/>
      <c r="R71" s="289"/>
      <c r="S71" s="289"/>
      <c r="T71" s="289"/>
    </row>
    <row r="72" spans="1:20" ht="12.75">
      <c r="A72" s="290"/>
      <c r="B72" s="291"/>
      <c r="C72" s="291"/>
      <c r="D72" s="292"/>
      <c r="E72" s="293"/>
      <c r="F72" s="292"/>
      <c r="G72" s="293"/>
      <c r="H72" s="290"/>
      <c r="I72" s="294"/>
      <c r="J72" s="290"/>
      <c r="K72" s="288"/>
      <c r="L72" s="290"/>
      <c r="M72" s="288"/>
      <c r="N72" s="295"/>
      <c r="O72" s="288"/>
      <c r="P72" s="290"/>
      <c r="Q72" s="288"/>
      <c r="R72" s="289"/>
      <c r="S72" s="289"/>
      <c r="T72" s="289"/>
    </row>
    <row r="73" spans="1:20" ht="12.75">
      <c r="A73" s="290"/>
      <c r="B73" s="291"/>
      <c r="C73" s="291"/>
      <c r="D73" s="292"/>
      <c r="E73" s="293"/>
      <c r="F73" s="292"/>
      <c r="G73" s="293"/>
      <c r="H73" s="290"/>
      <c r="I73" s="294"/>
      <c r="J73" s="290"/>
      <c r="K73" s="288"/>
      <c r="L73" s="290"/>
      <c r="M73" s="288"/>
      <c r="N73" s="290"/>
      <c r="O73" s="288"/>
      <c r="P73" s="290"/>
      <c r="Q73" s="288"/>
      <c r="R73" s="289"/>
      <c r="S73" s="289"/>
      <c r="T73" s="289"/>
    </row>
    <row r="74" spans="1:20" ht="1.5" customHeight="1">
      <c r="A74" s="290"/>
      <c r="B74" s="291"/>
      <c r="C74" s="291"/>
      <c r="D74" s="296"/>
      <c r="E74" s="297">
        <f>IF(D$39=3,E$39,IF(D$116=3,E$116,""))</f>
      </c>
      <c r="F74" s="296"/>
      <c r="G74" s="297">
        <f>IF(F$21=11,G$21,IF(F$23=11,G$23,IF(F$53=11,G$53,IF(F$55=11,G$55,IF(F$100=11,G$100,IF(F$102=11,G$102,IF(F$132=11,G$132,IF(F$134=11,G$134,""))))))))</f>
      </c>
      <c r="H74" s="298"/>
      <c r="I74" s="294"/>
      <c r="J74" s="290"/>
      <c r="K74" s="288"/>
      <c r="L74" s="290"/>
      <c r="M74" s="288"/>
      <c r="N74" s="271"/>
      <c r="O74" s="270"/>
      <c r="P74" s="271"/>
      <c r="Q74" s="270"/>
      <c r="R74" s="299"/>
      <c r="S74" s="289"/>
      <c r="T74" s="289"/>
    </row>
    <row r="75" spans="1:20" ht="12.75">
      <c r="A75" s="295"/>
      <c r="B75" s="291"/>
      <c r="C75" s="291"/>
      <c r="D75" s="296"/>
      <c r="E75" s="297">
        <f>IF(D$39=4,E$39,IF(D$116=4,E$116,""))</f>
      </c>
      <c r="F75" s="296"/>
      <c r="G75" s="297">
        <f>IF(F$21=12,G$21,IF(F$23=12,G$23,IF(F$53=12,G$53,IF(F$55=12,G$55,IF(F$100=12,G$100,IF(F$102=12,G$102,IF(F$132=12,G$132,IF(F$134=12,G$134,""))))))))</f>
      </c>
      <c r="H75" s="298"/>
      <c r="I75" s="294"/>
      <c r="J75" s="290"/>
      <c r="K75" s="288"/>
      <c r="L75" s="290"/>
      <c r="M75" s="288"/>
      <c r="N75" s="290"/>
      <c r="O75" s="270"/>
      <c r="P75" s="271"/>
      <c r="Q75" s="270"/>
      <c r="R75" s="289"/>
      <c r="S75" s="289"/>
      <c r="T75" s="289"/>
    </row>
    <row r="76" spans="1:20" ht="12.75">
      <c r="A76" s="290"/>
      <c r="B76" s="291"/>
      <c r="C76" s="291"/>
      <c r="D76" s="296"/>
      <c r="E76" s="297">
        <f>IF(D$37=5,E$37,IF(D$69=5,E$69,IF(D$86=5,E$86,IF(D$118=5,E$118,""))))</f>
      </c>
      <c r="F76" s="292"/>
      <c r="G76" s="293"/>
      <c r="H76" s="290"/>
      <c r="I76" s="294"/>
      <c r="J76" s="290"/>
      <c r="K76" s="288"/>
      <c r="L76" s="290"/>
      <c r="M76" s="288"/>
      <c r="N76" s="300"/>
      <c r="O76" s="288"/>
      <c r="P76" s="290"/>
      <c r="Q76" s="288"/>
      <c r="R76" s="301"/>
      <c r="S76" s="289"/>
      <c r="T76" s="289"/>
    </row>
    <row r="77" spans="1:20" ht="12.75">
      <c r="A77" s="290"/>
      <c r="B77" s="291"/>
      <c r="C77" s="291"/>
      <c r="D77" s="296"/>
      <c r="E77" s="297">
        <f>IF(D$37=6,E$37,IF(D$69=6,E$69,IF(D$86=6,E$86,IF(D$118=6,E$118,""))))</f>
      </c>
      <c r="F77" s="292"/>
      <c r="G77" s="293"/>
      <c r="H77" s="290"/>
      <c r="I77" s="294"/>
      <c r="J77" s="290"/>
      <c r="K77" s="288"/>
      <c r="L77" s="290"/>
      <c r="M77" s="288"/>
      <c r="N77" s="290"/>
      <c r="O77" s="288"/>
      <c r="P77" s="290"/>
      <c r="Q77" s="288"/>
      <c r="R77" s="301"/>
      <c r="S77" s="289"/>
      <c r="T77" s="289"/>
    </row>
    <row r="78" spans="1:20" ht="12.75">
      <c r="A78" s="290"/>
      <c r="B78" s="291"/>
      <c r="C78" s="291"/>
      <c r="D78" s="296"/>
      <c r="E78" s="297">
        <f>IF(D$37=7,E$37,IF(D$69=7,E$69,IF(D$86=7,E$86,IF(D$118=7,E$118,""))))</f>
      </c>
      <c r="F78" s="292"/>
      <c r="G78" s="293"/>
      <c r="H78" s="290"/>
      <c r="I78" s="294"/>
      <c r="J78" s="290"/>
      <c r="K78" s="288"/>
      <c r="L78" s="290"/>
      <c r="M78" s="288"/>
      <c r="N78" s="290"/>
      <c r="O78" s="288"/>
      <c r="P78" s="290"/>
      <c r="Q78" s="288"/>
      <c r="R78" s="301"/>
      <c r="S78" s="289"/>
      <c r="T78" s="289"/>
    </row>
    <row r="79" spans="1:20" ht="15.75">
      <c r="A79" s="302"/>
      <c r="B79" s="303"/>
      <c r="C79" s="303"/>
      <c r="D79" s="296"/>
      <c r="E79" s="304">
        <f>IF(D$37=8,E$37,IF(D$69=8,E$69,IF(D$86=8,E$86,IF(D$118=8,E$118,""))))</f>
      </c>
      <c r="F79" s="292"/>
      <c r="G79" s="293"/>
      <c r="H79" s="290"/>
      <c r="I79" s="294"/>
      <c r="J79" s="290"/>
      <c r="K79" s="288"/>
      <c r="L79" s="290"/>
      <c r="M79" s="288"/>
      <c r="N79" s="305"/>
      <c r="O79" s="288"/>
      <c r="P79" s="290"/>
      <c r="Q79" s="288"/>
      <c r="R79" s="301"/>
      <c r="S79" s="289"/>
      <c r="T79" s="289"/>
    </row>
    <row r="80" spans="6:19" ht="12.75"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</row>
    <row r="81" spans="6:19" ht="12.75"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</row>
    <row r="82" spans="6:19" ht="12.75"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</row>
    <row r="83" spans="6:19" ht="12.75"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</row>
    <row r="84" spans="6:19" ht="12.75"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</row>
    <row r="85" spans="6:19" ht="12.75"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</row>
    <row r="86" spans="6:19" ht="12.75"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</row>
    <row r="87" spans="6:19" ht="12.75"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</row>
    <row r="88" spans="6:19" ht="12.75"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</row>
    <row r="89" spans="6:19" ht="12.75"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</row>
    <row r="90" spans="6:19" ht="12.75"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</row>
    <row r="91" spans="6:19" ht="12.75"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</row>
    <row r="92" spans="6:19" ht="12.75"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</row>
    <row r="93" spans="6:19" ht="12.75"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</row>
    <row r="94" spans="6:19" ht="12.75"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</row>
    <row r="95" spans="6:19" ht="12.75"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</row>
    <row r="96" spans="6:19" ht="12.75"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</row>
    <row r="97" spans="6:19" ht="12.75"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</row>
    <row r="98" spans="6:19" ht="12.75"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</row>
    <row r="99" spans="6:19" ht="12.75"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</row>
    <row r="100" spans="6:19" ht="12.75"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</row>
    <row r="101" spans="6:19" ht="12.75"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</row>
    <row r="102" spans="6:19" ht="12.75"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</row>
    <row r="103" spans="6:19" ht="12.75"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</row>
    <row r="104" spans="6:19" ht="12.75"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</row>
    <row r="105" spans="6:19" ht="12.75"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</row>
    <row r="106" spans="6:19" ht="12.75"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</row>
    <row r="107" spans="6:19" ht="12.75"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</row>
    <row r="108" spans="6:19" ht="12.75"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</row>
    <row r="109" spans="6:19" ht="12.75"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</row>
    <row r="110" spans="6:19" ht="12.75"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</row>
    <row r="111" spans="6:19" ht="12.75"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</row>
    <row r="112" spans="6:19" ht="12.75"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</row>
    <row r="113" spans="6:19" ht="12.75"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</row>
    <row r="114" spans="6:19" ht="12.75"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</row>
    <row r="115" spans="6:19" ht="12.75"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</row>
    <row r="116" spans="6:19" ht="12.75"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</row>
    <row r="117" spans="6:19" ht="12.75"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</row>
    <row r="118" spans="6:19" ht="12.75"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</row>
    <row r="119" spans="6:19" ht="12.75"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</row>
    <row r="120" spans="6:19" ht="12.75"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</row>
    <row r="121" spans="6:19" ht="12.75"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</row>
    <row r="122" spans="6:19" ht="12.75"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</row>
    <row r="123" spans="6:19" ht="12.75"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</row>
    <row r="124" spans="6:19" ht="12.75"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</row>
    <row r="125" spans="6:19" ht="12.75"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</row>
    <row r="126" spans="6:19" ht="12.75"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</row>
    <row r="127" spans="6:19" ht="12.75"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</row>
    <row r="128" spans="6:19" ht="12.75"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</row>
    <row r="129" spans="6:19" ht="12.75"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</row>
    <row r="130" spans="6:19" ht="12.75"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</row>
    <row r="131" spans="6:19" ht="12.75"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</row>
    <row r="132" spans="6:19" ht="12.75"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</row>
    <row r="133" spans="6:19" ht="12.75"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</row>
    <row r="134" spans="6:19" ht="12.75"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</row>
    <row r="135" spans="6:19" ht="12.75"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</row>
    <row r="136" spans="6:19" ht="12.75"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</row>
    <row r="137" spans="6:19" ht="12.75"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</row>
    <row r="138" spans="6:19" ht="12.75"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</row>
    <row r="139" spans="6:19" ht="12.75"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</row>
    <row r="140" spans="6:19" ht="12.75"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</row>
    <row r="141" spans="6:19" ht="12.75"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</row>
    <row r="142" spans="6:19" ht="12.75"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</row>
    <row r="143" spans="6:19" ht="12.75"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</row>
    <row r="144" spans="6:19" ht="12.75"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</row>
    <row r="145" spans="6:19" ht="12.75"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</row>
    <row r="146" spans="6:19" ht="12.75"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</row>
    <row r="147" spans="6:19" ht="12.75"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</row>
    <row r="148" spans="6:19" ht="12.75"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</row>
    <row r="149" spans="6:19" ht="12.75"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</row>
    <row r="150" spans="6:19" ht="12.75"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</row>
    <row r="151" spans="6:19" ht="12.75"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</row>
    <row r="152" spans="6:19" ht="12.75"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</row>
    <row r="153" spans="6:19" ht="12.75"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</row>
    <row r="154" spans="6:19" ht="12.75"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</row>
    <row r="155" spans="6:19" ht="12.75"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</row>
    <row r="156" spans="6:19" ht="12.75"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</row>
    <row r="157" spans="6:19" ht="12.75"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</row>
  </sheetData>
  <sheetProtection/>
  <mergeCells count="1">
    <mergeCell ref="A1:I2"/>
  </mergeCells>
  <printOptions horizontalCentered="1" verticalCentered="1"/>
  <pageMargins left="0.11811023622047245" right="0.15748031496062992" top="0" bottom="0" header="0.2755905511811024" footer="0"/>
  <pageSetup fitToHeight="1" fitToWidth="1" horizontalDpi="300" verticalDpi="300" orientation="landscape" paperSize="9" scale="49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showZeros="0" zoomScalePageLayoutView="0" workbookViewId="0" topLeftCell="A1">
      <selection activeCell="L29" sqref="L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0" customWidth="1"/>
    <col min="10" max="10" width="10.7109375" style="0" customWidth="1"/>
    <col min="11" max="11" width="1.7109375" style="140" customWidth="1"/>
    <col min="12" max="12" width="10.7109375" style="0" customWidth="1"/>
    <col min="13" max="13" width="1.7109375" style="141" customWidth="1"/>
    <col min="14" max="14" width="10.7109375" style="0" customWidth="1"/>
    <col min="15" max="15" width="1.7109375" style="140" customWidth="1"/>
    <col min="16" max="16" width="10.7109375" style="0" customWidth="1"/>
    <col min="17" max="17" width="1.7109375" style="141" customWidth="1"/>
    <col min="18" max="18" width="0" style="0" hidden="1" customWidth="1"/>
  </cols>
  <sheetData>
    <row r="1" spans="1:17" s="3" customFormat="1" ht="54.75" customHeight="1">
      <c r="A1" s="306" t="str">
        <f>'[1]Информация'!$A$9</f>
        <v>Четыре мушкетера'13</v>
      </c>
      <c r="B1" s="307"/>
      <c r="C1" s="307"/>
      <c r="D1" s="308"/>
      <c r="E1" s="308"/>
      <c r="F1" s="309"/>
      <c r="G1" s="310"/>
      <c r="I1" s="1"/>
      <c r="J1" s="311"/>
      <c r="K1" s="1"/>
      <c r="L1" s="312" t="s">
        <v>0</v>
      </c>
      <c r="M1" s="307"/>
      <c r="N1" s="313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24-26 мая</v>
      </c>
      <c r="B3" s="12"/>
      <c r="C3" s="12"/>
      <c r="D3" s="12"/>
      <c r="E3" s="12"/>
      <c r="F3" s="11" t="str">
        <f>'[1]Информация'!$A$11</f>
        <v>Кампа, Буча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/>
      <c r="F4" s="21"/>
      <c r="G4" s="21"/>
      <c r="H4" s="20"/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12.75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10" customFormat="1" ht="12.75">
      <c r="A6" s="23"/>
      <c r="B6" s="30"/>
      <c r="C6" s="31"/>
      <c r="D6" s="32"/>
      <c r="E6" s="39" t="s">
        <v>28</v>
      </c>
      <c r="F6" s="33"/>
      <c r="G6" s="34"/>
      <c r="H6" s="33"/>
      <c r="I6" s="35"/>
      <c r="J6" s="36"/>
      <c r="K6" s="37"/>
      <c r="L6" s="24"/>
      <c r="M6" s="27"/>
      <c r="N6" s="24"/>
      <c r="O6" s="27"/>
      <c r="P6" s="24"/>
      <c r="Q6" s="28"/>
    </row>
    <row r="7" spans="1:17" s="10" customFormat="1" ht="12.75">
      <c r="A7" s="23"/>
      <c r="B7" s="314"/>
      <c r="C7" s="314"/>
      <c r="D7" s="314"/>
      <c r="E7" s="39"/>
      <c r="F7" s="33"/>
      <c r="G7" s="34"/>
      <c r="H7" s="33"/>
      <c r="I7" s="40"/>
      <c r="J7" s="41"/>
      <c r="K7" s="37"/>
      <c r="L7" s="24"/>
      <c r="M7" s="27"/>
      <c r="N7" s="24"/>
      <c r="O7" s="27"/>
      <c r="P7" s="24"/>
      <c r="Q7" s="28"/>
    </row>
    <row r="8" spans="1:17" s="10" customFormat="1" ht="12.75">
      <c r="A8" s="23"/>
      <c r="B8" s="29"/>
      <c r="C8" s="29"/>
      <c r="D8" s="29"/>
      <c r="E8" s="36"/>
      <c r="F8" s="36"/>
      <c r="G8" s="38"/>
      <c r="H8" s="36"/>
      <c r="I8" s="44"/>
      <c r="J8" s="315"/>
      <c r="K8" s="46"/>
      <c r="L8" s="24"/>
      <c r="M8" s="27"/>
      <c r="N8" s="24"/>
      <c r="O8" s="27"/>
      <c r="P8" s="24"/>
      <c r="Q8" s="28"/>
    </row>
    <row r="9" spans="1:17" s="10" customFormat="1" ht="12.75">
      <c r="A9" s="23"/>
      <c r="B9" s="29"/>
      <c r="C9" s="29"/>
      <c r="D9" s="29"/>
      <c r="E9" s="36"/>
      <c r="F9" s="36"/>
      <c r="G9" s="38"/>
      <c r="H9" s="36"/>
      <c r="I9" s="44"/>
      <c r="J9" s="316" t="s">
        <v>28</v>
      </c>
      <c r="K9" s="48"/>
      <c r="L9" s="24"/>
      <c r="M9" s="27"/>
      <c r="N9" s="24"/>
      <c r="O9" s="27"/>
      <c r="P9" s="24"/>
      <c r="Q9" s="28"/>
    </row>
    <row r="10" spans="1:17" s="10" customFormat="1" ht="12.75">
      <c r="A10" s="23"/>
      <c r="B10" s="30"/>
      <c r="C10" s="31"/>
      <c r="D10" s="32"/>
      <c r="E10" s="49" t="s">
        <v>67</v>
      </c>
      <c r="F10" s="49"/>
      <c r="G10" s="50"/>
      <c r="H10" s="49"/>
      <c r="I10" s="51"/>
      <c r="J10" s="36" t="s">
        <v>198</v>
      </c>
      <c r="K10" s="72"/>
      <c r="L10" s="317" t="s">
        <v>199</v>
      </c>
      <c r="M10" s="27"/>
      <c r="N10" s="24"/>
      <c r="O10" s="27"/>
      <c r="P10" s="24"/>
      <c r="Q10" s="28"/>
    </row>
    <row r="11" spans="1:17" s="10" customFormat="1" ht="12.75">
      <c r="A11" s="23"/>
      <c r="B11" s="314"/>
      <c r="C11" s="314"/>
      <c r="D11" s="314"/>
      <c r="E11" s="49"/>
      <c r="F11" s="49"/>
      <c r="G11" s="50"/>
      <c r="H11" s="49"/>
      <c r="I11" s="54"/>
      <c r="J11" s="36"/>
      <c r="K11" s="72"/>
      <c r="L11" s="318"/>
      <c r="M11" s="27"/>
      <c r="N11" s="24"/>
      <c r="O11" s="27"/>
      <c r="P11" s="24"/>
      <c r="Q11" s="28"/>
    </row>
    <row r="12" spans="1:17" s="38" customFormat="1" ht="9.75" customHeight="1">
      <c r="A12" s="29"/>
      <c r="O12" s="37"/>
      <c r="P12" s="36"/>
      <c r="Q12" s="37"/>
    </row>
    <row r="13" spans="1:17" s="38" customFormat="1" ht="9.75" customHeight="1">
      <c r="A13" s="29"/>
      <c r="O13" s="72"/>
      <c r="P13" s="36"/>
      <c r="Q13" s="37"/>
    </row>
    <row r="14" spans="1:17" s="38" customFormat="1" ht="9.75" customHeight="1">
      <c r="A14" s="29"/>
      <c r="B14" s="30"/>
      <c r="C14" s="31"/>
      <c r="D14" s="32"/>
      <c r="E14" s="39" t="s">
        <v>63</v>
      </c>
      <c r="F14" s="33"/>
      <c r="G14" s="34"/>
      <c r="H14" s="33"/>
      <c r="I14" s="35"/>
      <c r="J14" s="36"/>
      <c r="K14" s="37"/>
      <c r="L14" s="36"/>
      <c r="M14" s="37"/>
      <c r="N14" s="36"/>
      <c r="O14" s="72"/>
      <c r="P14" s="36"/>
      <c r="Q14" s="37"/>
    </row>
    <row r="15" spans="1:31" s="38" customFormat="1" ht="9.75" customHeight="1">
      <c r="A15" s="29"/>
      <c r="B15" s="314"/>
      <c r="C15" s="314"/>
      <c r="D15" s="314"/>
      <c r="E15" s="39"/>
      <c r="F15" s="33"/>
      <c r="G15" s="34"/>
      <c r="H15" s="33"/>
      <c r="I15" s="40"/>
      <c r="J15" s="41"/>
      <c r="K15" s="37"/>
      <c r="L15" s="36"/>
      <c r="M15" s="37"/>
      <c r="N15" s="36"/>
      <c r="O15" s="76"/>
      <c r="P15" s="36"/>
      <c r="Q15" s="37"/>
      <c r="U15" s="319"/>
      <c r="V15" s="319"/>
      <c r="W15" s="320"/>
      <c r="X15" s="73"/>
      <c r="Y15" s="321"/>
      <c r="Z15" s="322"/>
      <c r="AA15" s="321"/>
      <c r="AB15" s="323"/>
      <c r="AC15" s="73"/>
      <c r="AD15" s="72"/>
      <c r="AE15" s="73"/>
    </row>
    <row r="16" spans="1:31" s="38" customFormat="1" ht="9.75" customHeight="1">
      <c r="A16" s="29"/>
      <c r="B16" s="29"/>
      <c r="C16" s="29"/>
      <c r="D16" s="29"/>
      <c r="E16" s="36"/>
      <c r="F16" s="36"/>
      <c r="H16" s="36"/>
      <c r="I16" s="44"/>
      <c r="J16" s="315"/>
      <c r="K16" s="46"/>
      <c r="L16" s="36"/>
      <c r="M16" s="37"/>
      <c r="N16" s="36"/>
      <c r="O16" s="72"/>
      <c r="P16" s="73"/>
      <c r="Q16" s="72"/>
      <c r="U16" s="324"/>
      <c r="V16" s="324"/>
      <c r="W16" s="324"/>
      <c r="X16" s="73"/>
      <c r="Y16" s="321"/>
      <c r="Z16" s="322"/>
      <c r="AA16" s="321"/>
      <c r="AB16" s="325"/>
      <c r="AC16" s="321"/>
      <c r="AD16" s="72"/>
      <c r="AE16" s="73"/>
    </row>
    <row r="17" spans="1:31" s="38" customFormat="1" ht="9.75" customHeight="1">
      <c r="A17" s="29"/>
      <c r="B17" s="29"/>
      <c r="C17" s="29"/>
      <c r="D17" s="29"/>
      <c r="E17" s="36"/>
      <c r="F17" s="36"/>
      <c r="H17" s="36"/>
      <c r="I17" s="44"/>
      <c r="J17" s="316" t="s">
        <v>63</v>
      </c>
      <c r="K17" s="48"/>
      <c r="L17" s="36"/>
      <c r="M17" s="37"/>
      <c r="N17" s="36"/>
      <c r="O17" s="72"/>
      <c r="P17" s="73"/>
      <c r="Q17" s="72"/>
      <c r="U17" s="326"/>
      <c r="V17" s="326"/>
      <c r="W17" s="326"/>
      <c r="X17" s="73"/>
      <c r="Y17" s="73"/>
      <c r="Z17" s="327"/>
      <c r="AA17" s="73"/>
      <c r="AB17" s="328"/>
      <c r="AC17" s="329"/>
      <c r="AD17" s="70"/>
      <c r="AE17" s="73"/>
    </row>
    <row r="18" spans="1:31" s="38" customFormat="1" ht="9.75" customHeight="1">
      <c r="A18" s="29"/>
      <c r="B18" s="30"/>
      <c r="C18" s="31"/>
      <c r="D18" s="32"/>
      <c r="E18" s="49" t="s">
        <v>69</v>
      </c>
      <c r="F18" s="49"/>
      <c r="G18" s="50"/>
      <c r="H18" s="49"/>
      <c r="I18" s="51"/>
      <c r="J18" s="36" t="s">
        <v>54</v>
      </c>
      <c r="K18" s="52"/>
      <c r="L18" s="53"/>
      <c r="M18" s="46"/>
      <c r="N18" s="36"/>
      <c r="O18" s="72"/>
      <c r="P18" s="73"/>
      <c r="Q18" s="72"/>
      <c r="U18" s="326"/>
      <c r="V18" s="326"/>
      <c r="W18" s="326"/>
      <c r="X18" s="73"/>
      <c r="Y18" s="73"/>
      <c r="Z18" s="327"/>
      <c r="AA18" s="73"/>
      <c r="AB18" s="328"/>
      <c r="AC18" s="329"/>
      <c r="AD18" s="76"/>
      <c r="AE18" s="73"/>
    </row>
    <row r="19" spans="1:31" s="38" customFormat="1" ht="9.75" customHeight="1">
      <c r="A19" s="29"/>
      <c r="B19" s="314"/>
      <c r="C19" s="314"/>
      <c r="D19" s="314"/>
      <c r="E19" s="49"/>
      <c r="F19" s="49"/>
      <c r="G19" s="50"/>
      <c r="H19" s="49"/>
      <c r="I19" s="54"/>
      <c r="J19" s="36"/>
      <c r="K19" s="52"/>
      <c r="L19" s="55"/>
      <c r="M19" s="56"/>
      <c r="N19" s="36"/>
      <c r="O19" s="72"/>
      <c r="P19" s="73"/>
      <c r="Q19" s="72"/>
      <c r="U19" s="319"/>
      <c r="V19" s="319"/>
      <c r="W19" s="320"/>
      <c r="X19" s="73"/>
      <c r="Y19" s="73"/>
      <c r="Z19" s="327"/>
      <c r="AA19" s="73"/>
      <c r="AB19" s="328"/>
      <c r="AC19" s="73"/>
      <c r="AD19" s="72"/>
      <c r="AE19" s="74"/>
    </row>
    <row r="20" spans="1:31" s="38" customFormat="1" ht="9.75" customHeight="1">
      <c r="A20" s="29"/>
      <c r="B20" s="29"/>
      <c r="C20" s="29"/>
      <c r="D20" s="57"/>
      <c r="E20" s="36"/>
      <c r="F20" s="36"/>
      <c r="H20" s="36"/>
      <c r="I20" s="58"/>
      <c r="J20" s="36"/>
      <c r="K20" s="52"/>
      <c r="L20" s="315"/>
      <c r="M20" s="37"/>
      <c r="N20" s="36"/>
      <c r="O20" s="72"/>
      <c r="P20" s="73"/>
      <c r="Q20" s="72"/>
      <c r="U20" s="324"/>
      <c r="V20" s="324"/>
      <c r="W20" s="324"/>
      <c r="X20" s="73"/>
      <c r="Y20" s="73"/>
      <c r="Z20" s="327"/>
      <c r="AA20" s="73"/>
      <c r="AB20" s="76"/>
      <c r="AC20" s="73"/>
      <c r="AD20" s="72"/>
      <c r="AE20" s="75"/>
    </row>
    <row r="21" spans="1:31" s="38" customFormat="1" ht="9.75" customHeight="1">
      <c r="A21" s="29"/>
      <c r="B21" s="29"/>
      <c r="C21" s="29"/>
      <c r="D21" s="57"/>
      <c r="E21" s="36"/>
      <c r="F21" s="36"/>
      <c r="H21" s="36"/>
      <c r="I21" s="58"/>
      <c r="J21" s="36"/>
      <c r="K21" s="44"/>
      <c r="L21" s="316" t="s">
        <v>43</v>
      </c>
      <c r="M21" s="48"/>
      <c r="N21" s="36"/>
      <c r="O21" s="72"/>
      <c r="P21" s="73"/>
      <c r="Q21" s="72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</row>
    <row r="22" spans="1:31" s="38" customFormat="1" ht="9.75" customHeight="1">
      <c r="A22" s="29"/>
      <c r="B22" s="30"/>
      <c r="C22" s="31"/>
      <c r="D22" s="32"/>
      <c r="E22" s="49" t="s">
        <v>43</v>
      </c>
      <c r="F22" s="49"/>
      <c r="G22" s="50"/>
      <c r="H22" s="49"/>
      <c r="I22" s="61"/>
      <c r="J22" s="36"/>
      <c r="K22" s="65"/>
      <c r="L22" s="36" t="s">
        <v>189</v>
      </c>
      <c r="M22" s="72"/>
      <c r="N22" s="74" t="s">
        <v>200</v>
      </c>
      <c r="O22" s="72"/>
      <c r="P22" s="73"/>
      <c r="Q22" s="72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</row>
    <row r="23" spans="1:17" s="38" customFormat="1" ht="9.75" customHeight="1">
      <c r="A23" s="29"/>
      <c r="B23" s="314"/>
      <c r="C23" s="314"/>
      <c r="D23" s="314"/>
      <c r="E23" s="49"/>
      <c r="F23" s="49"/>
      <c r="G23" s="50"/>
      <c r="H23" s="49"/>
      <c r="I23" s="54"/>
      <c r="J23" s="41"/>
      <c r="K23" s="52"/>
      <c r="L23" s="36"/>
      <c r="M23" s="72"/>
      <c r="N23" s="73"/>
      <c r="O23" s="72"/>
      <c r="P23" s="73"/>
      <c r="Q23" s="72"/>
    </row>
    <row r="24" spans="1:17" s="38" customFormat="1" ht="9.75" customHeight="1">
      <c r="A24" s="29"/>
      <c r="B24" s="29"/>
      <c r="C24" s="29"/>
      <c r="D24" s="57"/>
      <c r="E24" s="36"/>
      <c r="F24" s="36"/>
      <c r="H24" s="36"/>
      <c r="I24" s="44"/>
      <c r="J24" s="315"/>
      <c r="K24" s="62"/>
      <c r="L24" s="36"/>
      <c r="M24" s="72"/>
      <c r="N24" s="73"/>
      <c r="O24" s="72"/>
      <c r="P24" s="73"/>
      <c r="Q24" s="72"/>
    </row>
    <row r="25" spans="1:17" s="38" customFormat="1" ht="9.75" customHeight="1">
      <c r="A25" s="29"/>
      <c r="B25" s="29"/>
      <c r="C25" s="29"/>
      <c r="D25" s="57"/>
      <c r="E25" s="36"/>
      <c r="F25" s="36"/>
      <c r="H25" s="36"/>
      <c r="I25" s="44"/>
      <c r="J25" s="316" t="s">
        <v>43</v>
      </c>
      <c r="K25" s="54"/>
      <c r="L25" s="36"/>
      <c r="M25" s="72"/>
      <c r="N25" s="73"/>
      <c r="O25" s="72"/>
      <c r="P25" s="73"/>
      <c r="Q25" s="72"/>
    </row>
    <row r="26" spans="1:17" s="38" customFormat="1" ht="9.75" customHeight="1">
      <c r="A26" s="29"/>
      <c r="B26" s="30"/>
      <c r="C26" s="31"/>
      <c r="D26" s="32"/>
      <c r="E26" s="49" t="s">
        <v>23</v>
      </c>
      <c r="F26" s="49"/>
      <c r="G26" s="50"/>
      <c r="H26" s="49"/>
      <c r="I26" s="51"/>
      <c r="J26" s="36" t="s">
        <v>201</v>
      </c>
      <c r="K26" s="37"/>
      <c r="L26" s="53"/>
      <c r="M26" s="70"/>
      <c r="N26" s="73"/>
      <c r="O26" s="72"/>
      <c r="P26" s="73"/>
      <c r="Q26" s="72"/>
    </row>
    <row r="27" spans="1:17" s="38" customFormat="1" ht="9.75" customHeight="1">
      <c r="A27" s="29"/>
      <c r="B27" s="314"/>
      <c r="C27" s="314"/>
      <c r="D27" s="314"/>
      <c r="E27" s="49" t="s">
        <v>26</v>
      </c>
      <c r="F27" s="49"/>
      <c r="G27" s="50"/>
      <c r="H27" s="49"/>
      <c r="I27" s="54"/>
      <c r="J27" s="36"/>
      <c r="K27" s="37"/>
      <c r="L27" s="55"/>
      <c r="M27" s="76"/>
      <c r="N27" s="73"/>
      <c r="O27" s="72"/>
      <c r="P27" s="73"/>
      <c r="Q27" s="72"/>
    </row>
    <row r="28" spans="1:17" s="38" customFormat="1" ht="9.75" customHeight="1">
      <c r="A28" s="29"/>
      <c r="B28" s="29"/>
      <c r="C28" s="29"/>
      <c r="D28" s="29"/>
      <c r="E28" s="36"/>
      <c r="F28" s="36"/>
      <c r="H28" s="36"/>
      <c r="I28" s="58"/>
      <c r="J28" s="36"/>
      <c r="K28" s="37"/>
      <c r="L28" s="36"/>
      <c r="M28" s="72"/>
      <c r="N28" s="329"/>
      <c r="O28" s="72"/>
      <c r="P28" s="73"/>
      <c r="Q28" s="72"/>
    </row>
    <row r="29" spans="1:17" s="38" customFormat="1" ht="9.75" customHeight="1">
      <c r="A29" s="326"/>
      <c r="B29" s="324"/>
      <c r="C29" s="324"/>
      <c r="D29" s="324"/>
      <c r="E29" s="73"/>
      <c r="F29" s="73"/>
      <c r="G29" s="327"/>
      <c r="H29" s="73"/>
      <c r="I29" s="76"/>
      <c r="J29" s="73"/>
      <c r="K29" s="72"/>
      <c r="L29" s="75"/>
      <c r="M29" s="76"/>
      <c r="N29" s="73"/>
      <c r="O29" s="72"/>
      <c r="P29" s="73"/>
      <c r="Q29" s="37"/>
    </row>
    <row r="30" spans="1:17" s="38" customFormat="1" ht="9.75" customHeight="1">
      <c r="A30" s="326"/>
      <c r="B30" s="326"/>
      <c r="C30" s="326"/>
      <c r="D30" s="326"/>
      <c r="E30" s="73"/>
      <c r="F30" s="73"/>
      <c r="G30" s="327"/>
      <c r="H30" s="73"/>
      <c r="I30" s="328"/>
      <c r="J30" s="73"/>
      <c r="K30" s="72"/>
      <c r="L30" s="73"/>
      <c r="M30" s="72"/>
      <c r="N30" s="329"/>
      <c r="O30" s="72"/>
      <c r="P30" s="73"/>
      <c r="Q30" s="37"/>
    </row>
    <row r="31" spans="1:17" s="38" customFormat="1" ht="9.75" customHeight="1">
      <c r="A31" s="326"/>
      <c r="B31" s="326"/>
      <c r="C31" s="326"/>
      <c r="D31" s="326"/>
      <c r="E31" s="73"/>
      <c r="F31" s="73"/>
      <c r="G31" s="327"/>
      <c r="H31" s="73"/>
      <c r="I31" s="328"/>
      <c r="J31" s="73"/>
      <c r="K31" s="72"/>
      <c r="L31" s="73"/>
      <c r="M31" s="328"/>
      <c r="N31" s="329"/>
      <c r="O31" s="76"/>
      <c r="P31" s="73"/>
      <c r="Q31" s="37"/>
    </row>
    <row r="32" spans="1:17" s="38" customFormat="1" ht="9.75" customHeight="1">
      <c r="A32" s="326"/>
      <c r="B32" s="30"/>
      <c r="C32" s="31"/>
      <c r="D32" s="32"/>
      <c r="E32" s="39" t="s">
        <v>65</v>
      </c>
      <c r="F32" s="33"/>
      <c r="G32" s="34"/>
      <c r="H32" s="33"/>
      <c r="I32" s="35"/>
      <c r="J32" s="36"/>
      <c r="K32" s="37"/>
      <c r="L32" s="36"/>
      <c r="M32" s="37"/>
      <c r="N32" s="36"/>
      <c r="O32" s="72"/>
      <c r="P32" s="73"/>
      <c r="Q32" s="37"/>
    </row>
    <row r="33" spans="2:14" ht="15.75" customHeight="1">
      <c r="B33" s="314"/>
      <c r="C33" s="314"/>
      <c r="D33" s="314"/>
      <c r="E33" s="39"/>
      <c r="F33" s="33"/>
      <c r="G33" s="34"/>
      <c r="H33" s="33"/>
      <c r="I33" s="40"/>
      <c r="J33" s="41"/>
      <c r="K33" s="37"/>
      <c r="L33" s="36"/>
      <c r="M33" s="37"/>
      <c r="N33" s="36"/>
    </row>
    <row r="34" spans="2:14" ht="9" customHeight="1">
      <c r="B34" s="29"/>
      <c r="C34" s="29"/>
      <c r="D34" s="29"/>
      <c r="E34" s="36"/>
      <c r="F34" s="36"/>
      <c r="G34" s="38"/>
      <c r="H34" s="36"/>
      <c r="I34" s="44"/>
      <c r="J34" s="315"/>
      <c r="K34" s="46"/>
      <c r="L34" s="36"/>
      <c r="M34" s="37"/>
      <c r="N34" s="36"/>
    </row>
    <row r="35" spans="2:14" ht="12.75">
      <c r="B35" s="29"/>
      <c r="C35" s="29"/>
      <c r="D35" s="29"/>
      <c r="E35" s="36"/>
      <c r="F35" s="36"/>
      <c r="G35" s="38"/>
      <c r="H35" s="36"/>
      <c r="I35" s="44"/>
      <c r="J35" s="316" t="s">
        <v>65</v>
      </c>
      <c r="K35" s="48"/>
      <c r="L35" s="36"/>
      <c r="M35" s="37"/>
      <c r="N35" s="36"/>
    </row>
    <row r="36" spans="2:14" ht="12.75">
      <c r="B36" s="30"/>
      <c r="C36" s="31"/>
      <c r="D36" s="32"/>
      <c r="E36" s="49" t="s">
        <v>37</v>
      </c>
      <c r="F36" s="49"/>
      <c r="G36" s="50"/>
      <c r="H36" s="49"/>
      <c r="I36" s="51"/>
      <c r="J36" s="36" t="s">
        <v>202</v>
      </c>
      <c r="K36" s="52"/>
      <c r="L36" s="53"/>
      <c r="M36" s="46"/>
      <c r="N36" s="36"/>
    </row>
    <row r="37" spans="2:14" ht="12.75">
      <c r="B37" s="314"/>
      <c r="C37" s="314"/>
      <c r="D37" s="314"/>
      <c r="E37" s="49"/>
      <c r="F37" s="49"/>
      <c r="G37" s="50"/>
      <c r="H37" s="49"/>
      <c r="I37" s="54"/>
      <c r="J37" s="36"/>
      <c r="K37" s="52"/>
      <c r="L37" s="55"/>
      <c r="M37" s="56"/>
      <c r="N37" s="36"/>
    </row>
    <row r="38" spans="2:14" ht="12.75">
      <c r="B38" s="29"/>
      <c r="C38" s="29"/>
      <c r="D38" s="57"/>
      <c r="E38" s="36"/>
      <c r="F38" s="36"/>
      <c r="G38" s="38"/>
      <c r="H38" s="36"/>
      <c r="I38" s="58"/>
      <c r="J38" s="36"/>
      <c r="K38" s="52"/>
      <c r="L38" s="315"/>
      <c r="M38" s="37"/>
      <c r="N38" s="36"/>
    </row>
    <row r="39" spans="2:14" ht="12.75">
      <c r="B39" s="29"/>
      <c r="C39" s="29"/>
      <c r="D39" s="57"/>
      <c r="E39" s="36"/>
      <c r="F39" s="36"/>
      <c r="G39" s="38"/>
      <c r="H39" s="36"/>
      <c r="I39" s="58"/>
      <c r="J39" s="36"/>
      <c r="K39" s="44"/>
      <c r="L39" s="316" t="s">
        <v>29</v>
      </c>
      <c r="M39" s="48"/>
      <c r="N39" s="36"/>
    </row>
    <row r="40" spans="2:14" ht="12.75">
      <c r="B40" s="30"/>
      <c r="C40" s="31"/>
      <c r="D40" s="32"/>
      <c r="E40" s="49" t="s">
        <v>29</v>
      </c>
      <c r="F40" s="49"/>
      <c r="G40" s="50"/>
      <c r="H40" s="49"/>
      <c r="I40" s="61"/>
      <c r="J40" s="36"/>
      <c r="K40" s="65"/>
      <c r="L40" s="36" t="s">
        <v>203</v>
      </c>
      <c r="M40" s="72"/>
      <c r="N40" s="74" t="s">
        <v>204</v>
      </c>
    </row>
    <row r="41" spans="2:14" ht="12.75">
      <c r="B41" s="314"/>
      <c r="C41" s="314"/>
      <c r="D41" s="314"/>
      <c r="E41" s="49"/>
      <c r="F41" s="49"/>
      <c r="G41" s="50"/>
      <c r="H41" s="49"/>
      <c r="I41" s="54"/>
      <c r="J41" s="41"/>
      <c r="K41" s="52"/>
      <c r="L41" s="36"/>
      <c r="M41" s="72"/>
      <c r="N41" s="73"/>
    </row>
    <row r="42" spans="2:14" ht="12.75">
      <c r="B42" s="29"/>
      <c r="C42" s="29"/>
      <c r="D42" s="57"/>
      <c r="E42" s="36"/>
      <c r="F42" s="36"/>
      <c r="G42" s="38"/>
      <c r="H42" s="36"/>
      <c r="I42" s="44"/>
      <c r="J42" s="315"/>
      <c r="K42" s="62"/>
      <c r="L42" s="36"/>
      <c r="M42" s="72"/>
      <c r="N42" s="73"/>
    </row>
    <row r="43" spans="2:14" ht="12.75">
      <c r="B43" s="29"/>
      <c r="C43" s="29"/>
      <c r="D43" s="57"/>
      <c r="E43" s="36"/>
      <c r="F43" s="36"/>
      <c r="G43" s="38"/>
      <c r="H43" s="36"/>
      <c r="I43" s="44"/>
      <c r="J43" s="316" t="s">
        <v>29</v>
      </c>
      <c r="K43" s="54"/>
      <c r="L43" s="36"/>
      <c r="M43" s="72"/>
      <c r="N43" s="73"/>
    </row>
    <row r="44" spans="2:14" ht="12.75">
      <c r="B44" s="30"/>
      <c r="C44" s="31"/>
      <c r="D44" s="32"/>
      <c r="E44" s="49" t="s">
        <v>15</v>
      </c>
      <c r="F44" s="49"/>
      <c r="G44" s="50"/>
      <c r="H44" s="49"/>
      <c r="I44" s="51"/>
      <c r="J44" s="36" t="s">
        <v>205</v>
      </c>
      <c r="K44" s="37"/>
      <c r="L44" s="53"/>
      <c r="M44" s="70"/>
      <c r="N44" s="73"/>
    </row>
    <row r="45" spans="2:14" ht="12.75">
      <c r="B45" s="314"/>
      <c r="C45" s="314"/>
      <c r="D45" s="314"/>
      <c r="E45" s="49"/>
      <c r="F45" s="49"/>
      <c r="G45" s="50"/>
      <c r="H45" s="49"/>
      <c r="I45" s="54"/>
      <c r="J45" s="36"/>
      <c r="K45" s="37"/>
      <c r="L45" s="55"/>
      <c r="M45" s="76"/>
      <c r="N45" s="73"/>
    </row>
    <row r="46" spans="2:14" ht="12.75">
      <c r="B46" s="29"/>
      <c r="C46" s="29"/>
      <c r="D46" s="29"/>
      <c r="E46" s="36"/>
      <c r="F46" s="36"/>
      <c r="G46" s="38"/>
      <c r="H46" s="36"/>
      <c r="I46" s="58"/>
      <c r="J46" s="36"/>
      <c r="K46" s="37"/>
      <c r="L46" s="36"/>
      <c r="M46" s="72"/>
      <c r="N46" s="329"/>
    </row>
    <row r="47" spans="2:12" ht="12.75">
      <c r="B47" s="30"/>
      <c r="C47" s="31"/>
      <c r="D47" s="32"/>
      <c r="E47" s="39" t="s">
        <v>32</v>
      </c>
      <c r="F47" s="33"/>
      <c r="G47" s="34"/>
      <c r="H47" s="33"/>
      <c r="I47" s="35"/>
      <c r="J47" s="36"/>
      <c r="K47" s="37"/>
      <c r="L47" s="24"/>
    </row>
    <row r="48" spans="2:12" ht="12.75">
      <c r="B48" s="314"/>
      <c r="C48" s="314"/>
      <c r="D48" s="314"/>
      <c r="E48" s="39"/>
      <c r="F48" s="33"/>
      <c r="G48" s="34"/>
      <c r="H48" s="33"/>
      <c r="I48" s="40"/>
      <c r="J48" s="41"/>
      <c r="K48" s="37"/>
      <c r="L48" s="24"/>
    </row>
    <row r="49" spans="2:12" ht="12.75">
      <c r="B49" s="29"/>
      <c r="C49" s="29"/>
      <c r="D49" s="29"/>
      <c r="E49" s="36"/>
      <c r="F49" s="36"/>
      <c r="G49" s="38"/>
      <c r="H49" s="36"/>
      <c r="I49" s="44"/>
      <c r="J49" s="315"/>
      <c r="K49" s="46"/>
      <c r="L49" s="24"/>
    </row>
    <row r="50" spans="2:12" ht="12.75">
      <c r="B50" s="29"/>
      <c r="C50" s="29"/>
      <c r="D50" s="29"/>
      <c r="E50" s="36"/>
      <c r="F50" s="36"/>
      <c r="G50" s="38"/>
      <c r="H50" s="36"/>
      <c r="I50" s="44"/>
      <c r="J50" s="316" t="s">
        <v>50</v>
      </c>
      <c r="K50" s="48"/>
      <c r="L50" s="24"/>
    </row>
    <row r="51" spans="2:12" ht="12.75">
      <c r="B51" s="30"/>
      <c r="C51" s="31"/>
      <c r="D51" s="32"/>
      <c r="E51" s="49" t="s">
        <v>50</v>
      </c>
      <c r="F51" s="49"/>
      <c r="G51" s="50"/>
      <c r="H51" s="49"/>
      <c r="I51" s="51"/>
      <c r="J51" s="36" t="s">
        <v>206</v>
      </c>
      <c r="K51" s="72"/>
      <c r="L51" s="317" t="s">
        <v>207</v>
      </c>
    </row>
    <row r="52" spans="2:12" ht="12.75">
      <c r="B52" s="314"/>
      <c r="C52" s="314"/>
      <c r="D52" s="314"/>
      <c r="E52" s="49"/>
      <c r="F52" s="49"/>
      <c r="G52" s="50"/>
      <c r="H52" s="49"/>
      <c r="I52" s="54"/>
      <c r="J52" s="36"/>
      <c r="K52" s="72"/>
      <c r="L52" s="31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showZeros="0" zoomScalePageLayoutView="0" workbookViewId="0" topLeftCell="A1">
      <selection activeCell="N54" sqref="N5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0" customWidth="1"/>
    <col min="10" max="10" width="10.7109375" style="0" customWidth="1"/>
    <col min="11" max="11" width="1.7109375" style="140" customWidth="1"/>
    <col min="12" max="12" width="10.7109375" style="0" customWidth="1"/>
    <col min="13" max="13" width="1.7109375" style="141" customWidth="1"/>
    <col min="14" max="14" width="10.7109375" style="0" customWidth="1"/>
    <col min="15" max="15" width="1.7109375" style="140" customWidth="1"/>
    <col min="16" max="16" width="10.7109375" style="0" customWidth="1"/>
    <col min="17" max="17" width="1.7109375" style="141" customWidth="1"/>
    <col min="18" max="18" width="0" style="0" hidden="1" customWidth="1"/>
  </cols>
  <sheetData>
    <row r="1" spans="1:17" s="3" customFormat="1" ht="56.25" customHeight="1">
      <c r="A1" s="306" t="str">
        <f>'[1]Информация'!$A$9</f>
        <v>Четыре мушкетера'13</v>
      </c>
      <c r="B1" s="307"/>
      <c r="C1" s="307"/>
      <c r="D1" s="308"/>
      <c r="E1" s="308"/>
      <c r="F1" s="309"/>
      <c r="G1" s="310"/>
      <c r="I1" s="1"/>
      <c r="J1" s="311"/>
      <c r="K1" s="1"/>
      <c r="L1" s="312" t="s">
        <v>0</v>
      </c>
      <c r="M1" s="307"/>
      <c r="N1" s="313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24-26 мая</v>
      </c>
      <c r="B3" s="12"/>
      <c r="C3" s="12"/>
      <c r="D3" s="12"/>
      <c r="E3" s="12"/>
      <c r="F3" s="11" t="str">
        <f>'[1]Информация'!$A$11</f>
        <v>Кампа, Буча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/>
      <c r="F4" s="21"/>
      <c r="G4" s="21"/>
      <c r="H4" s="20"/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39" t="s">
        <v>11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314"/>
      <c r="C7" s="314"/>
      <c r="D7" s="314"/>
      <c r="E7" s="39"/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315"/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316" t="s">
        <v>11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49" t="s">
        <v>208</v>
      </c>
      <c r="F10" s="49"/>
      <c r="G10" s="50"/>
      <c r="H10" s="49"/>
      <c r="I10" s="51"/>
      <c r="J10" s="330" t="s">
        <v>203</v>
      </c>
      <c r="K10" s="52"/>
      <c r="L10" s="53"/>
      <c r="M10" s="46"/>
      <c r="N10" s="36"/>
      <c r="O10" s="37"/>
      <c r="P10" s="36"/>
      <c r="Q10" s="37"/>
    </row>
    <row r="11" spans="1:17" s="38" customFormat="1" ht="9.75" customHeight="1">
      <c r="A11" s="29"/>
      <c r="B11" s="314"/>
      <c r="C11" s="314"/>
      <c r="D11" s="314"/>
      <c r="E11" s="49" t="s">
        <v>209</v>
      </c>
      <c r="F11" s="49"/>
      <c r="G11" s="50"/>
      <c r="H11" s="49"/>
      <c r="I11" s="54"/>
      <c r="J11" s="36"/>
      <c r="K11" s="52"/>
      <c r="L11" s="55"/>
      <c r="M11" s="56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7"/>
      <c r="E12" s="36"/>
      <c r="F12" s="36"/>
      <c r="H12" s="36"/>
      <c r="I12" s="58"/>
      <c r="J12" s="36"/>
      <c r="K12" s="52"/>
      <c r="L12" s="315"/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7"/>
      <c r="E13" s="36"/>
      <c r="F13" s="36"/>
      <c r="H13" s="36"/>
      <c r="I13" s="58"/>
      <c r="J13" s="36"/>
      <c r="K13" s="44"/>
      <c r="L13" s="316" t="s">
        <v>25</v>
      </c>
      <c r="M13" s="48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49" t="s">
        <v>25</v>
      </c>
      <c r="F14" s="49"/>
      <c r="G14" s="50"/>
      <c r="H14" s="49"/>
      <c r="I14" s="61"/>
      <c r="J14" s="36"/>
      <c r="K14" s="65"/>
      <c r="L14" s="330" t="s">
        <v>203</v>
      </c>
      <c r="M14" s="52"/>
      <c r="N14" s="53"/>
      <c r="O14" s="37"/>
      <c r="P14" s="36"/>
      <c r="Q14" s="37"/>
    </row>
    <row r="15" spans="1:17" s="38" customFormat="1" ht="9.75" customHeight="1">
      <c r="A15" s="29"/>
      <c r="B15" s="314"/>
      <c r="C15" s="314"/>
      <c r="D15" s="314"/>
      <c r="E15" s="49"/>
      <c r="F15" s="49"/>
      <c r="G15" s="50"/>
      <c r="H15" s="49"/>
      <c r="I15" s="54"/>
      <c r="J15" s="41"/>
      <c r="K15" s="52"/>
      <c r="L15" s="36"/>
      <c r="M15" s="52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7"/>
      <c r="E16" s="36"/>
      <c r="F16" s="36"/>
      <c r="H16" s="36"/>
      <c r="I16" s="44"/>
      <c r="J16" s="315"/>
      <c r="K16" s="62"/>
      <c r="L16" s="36"/>
      <c r="M16" s="52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7"/>
      <c r="E17" s="36"/>
      <c r="F17" s="36"/>
      <c r="H17" s="36"/>
      <c r="I17" s="44"/>
      <c r="J17" s="316" t="s">
        <v>25</v>
      </c>
      <c r="K17" s="54"/>
      <c r="L17" s="36"/>
      <c r="M17" s="52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49" t="s">
        <v>33</v>
      </c>
      <c r="F18" s="49"/>
      <c r="G18" s="50"/>
      <c r="H18" s="49"/>
      <c r="I18" s="51"/>
      <c r="J18" s="36" t="s">
        <v>203</v>
      </c>
      <c r="K18" s="37"/>
      <c r="L18" s="53"/>
      <c r="M18" s="62"/>
      <c r="N18" s="36"/>
      <c r="O18" s="37"/>
      <c r="P18" s="36"/>
      <c r="Q18" s="37"/>
    </row>
    <row r="19" spans="1:17" s="38" customFormat="1" ht="9.75" customHeight="1">
      <c r="A19" s="29"/>
      <c r="B19" s="314"/>
      <c r="C19" s="314"/>
      <c r="D19" s="314"/>
      <c r="E19" s="49"/>
      <c r="F19" s="49"/>
      <c r="G19" s="50"/>
      <c r="H19" s="49"/>
      <c r="I19" s="54"/>
      <c r="J19" s="36"/>
      <c r="K19" s="37"/>
      <c r="L19" s="55"/>
      <c r="M19" s="64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8"/>
      <c r="J20" s="36"/>
      <c r="K20" s="37"/>
      <c r="L20" s="36"/>
      <c r="M20" s="52"/>
      <c r="N20" s="315"/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8"/>
      <c r="J21" s="36"/>
      <c r="K21" s="37"/>
      <c r="L21" s="36"/>
      <c r="M21" s="65"/>
      <c r="N21" s="316" t="s">
        <v>46</v>
      </c>
      <c r="O21" s="48"/>
      <c r="P21" s="36"/>
      <c r="Q21" s="37"/>
    </row>
    <row r="22" spans="1:17" s="38" customFormat="1" ht="9.75" customHeight="1">
      <c r="A22" s="29"/>
      <c r="B22" s="30"/>
      <c r="C22" s="31"/>
      <c r="D22" s="32"/>
      <c r="E22" s="49" t="s">
        <v>46</v>
      </c>
      <c r="F22" s="33"/>
      <c r="G22" s="34"/>
      <c r="H22" s="33"/>
      <c r="I22" s="35"/>
      <c r="J22" s="36"/>
      <c r="K22" s="37"/>
      <c r="L22" s="36"/>
      <c r="M22" s="52"/>
      <c r="N22" s="36" t="s">
        <v>210</v>
      </c>
      <c r="O22" s="72"/>
      <c r="P22" s="73" t="s">
        <v>211</v>
      </c>
      <c r="Q22" s="72"/>
    </row>
    <row r="23" spans="1:17" s="38" customFormat="1" ht="9.75" customHeight="1">
      <c r="A23" s="29"/>
      <c r="B23" s="314"/>
      <c r="C23" s="314"/>
      <c r="D23" s="314"/>
      <c r="E23" s="49"/>
      <c r="F23" s="33"/>
      <c r="G23" s="34"/>
      <c r="H23" s="33"/>
      <c r="I23" s="40"/>
      <c r="J23" s="41"/>
      <c r="K23" s="37"/>
      <c r="L23" s="36"/>
      <c r="M23" s="52"/>
      <c r="N23" s="36"/>
      <c r="O23" s="72"/>
      <c r="P23" s="73"/>
      <c r="Q23" s="72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315"/>
      <c r="K24" s="46"/>
      <c r="L24" s="36"/>
      <c r="M24" s="52"/>
      <c r="N24" s="36"/>
      <c r="O24" s="72"/>
      <c r="P24" s="73"/>
      <c r="Q24" s="72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316" t="s">
        <v>46</v>
      </c>
      <c r="K25" s="48"/>
      <c r="L25" s="36"/>
      <c r="M25" s="52"/>
      <c r="N25" s="36"/>
      <c r="O25" s="72"/>
      <c r="P25" s="73"/>
      <c r="Q25" s="72"/>
    </row>
    <row r="26" spans="1:17" s="38" customFormat="1" ht="9.75" customHeight="1">
      <c r="A26" s="29"/>
      <c r="B26" s="30"/>
      <c r="C26" s="31"/>
      <c r="D26" s="32"/>
      <c r="E26" s="49" t="s">
        <v>53</v>
      </c>
      <c r="F26" s="49"/>
      <c r="G26" s="50"/>
      <c r="H26" s="49"/>
      <c r="I26" s="51"/>
      <c r="J26" s="36" t="s">
        <v>212</v>
      </c>
      <c r="K26" s="52"/>
      <c r="L26" s="53"/>
      <c r="M26" s="62"/>
      <c r="N26" s="36"/>
      <c r="O26" s="72"/>
      <c r="P26" s="73"/>
      <c r="Q26" s="72"/>
    </row>
    <row r="27" spans="1:17" s="38" customFormat="1" ht="9.75" customHeight="1">
      <c r="A27" s="29"/>
      <c r="B27" s="314"/>
      <c r="C27" s="314"/>
      <c r="D27" s="314"/>
      <c r="E27" s="49"/>
      <c r="F27" s="49"/>
      <c r="G27" s="50"/>
      <c r="H27" s="49"/>
      <c r="I27" s="54"/>
      <c r="J27" s="36"/>
      <c r="K27" s="52"/>
      <c r="L27" s="55"/>
      <c r="M27" s="64"/>
      <c r="N27" s="36"/>
      <c r="O27" s="72"/>
      <c r="P27" s="73"/>
      <c r="Q27" s="72"/>
    </row>
    <row r="28" spans="1:17" s="38" customFormat="1" ht="9.75" customHeight="1">
      <c r="A28" s="29"/>
      <c r="B28" s="29"/>
      <c r="C28" s="29"/>
      <c r="D28" s="57"/>
      <c r="E28" s="36"/>
      <c r="F28" s="36"/>
      <c r="H28" s="36"/>
      <c r="I28" s="58"/>
      <c r="J28" s="36"/>
      <c r="K28" s="65"/>
      <c r="L28" s="315"/>
      <c r="M28" s="52"/>
      <c r="N28" s="36"/>
      <c r="O28" s="72"/>
      <c r="P28" s="73"/>
      <c r="Q28" s="72"/>
    </row>
    <row r="29" spans="1:17" s="38" customFormat="1" ht="9.75" customHeight="1">
      <c r="A29" s="29"/>
      <c r="B29" s="29"/>
      <c r="C29" s="29"/>
      <c r="D29" s="57"/>
      <c r="E29" s="36"/>
      <c r="F29" s="36"/>
      <c r="H29" s="36"/>
      <c r="I29" s="58"/>
      <c r="J29" s="36"/>
      <c r="K29" s="65"/>
      <c r="L29" s="316" t="s">
        <v>46</v>
      </c>
      <c r="M29" s="54"/>
      <c r="N29" s="36"/>
      <c r="O29" s="72"/>
      <c r="P29" s="73"/>
      <c r="Q29" s="72"/>
    </row>
    <row r="30" spans="1:17" s="38" customFormat="1" ht="9.75" customHeight="1">
      <c r="A30" s="29"/>
      <c r="B30" s="30"/>
      <c r="C30" s="31"/>
      <c r="D30" s="32"/>
      <c r="E30" s="49" t="s">
        <v>60</v>
      </c>
      <c r="F30" s="49"/>
      <c r="G30" s="50"/>
      <c r="H30" s="49"/>
      <c r="I30" s="61"/>
      <c r="J30" s="36"/>
      <c r="K30" s="52"/>
      <c r="L30" s="36" t="s">
        <v>213</v>
      </c>
      <c r="M30" s="37"/>
      <c r="N30" s="53"/>
      <c r="O30" s="72"/>
      <c r="P30" s="73"/>
      <c r="Q30" s="72"/>
    </row>
    <row r="31" spans="1:17" s="38" customFormat="1" ht="9.75" customHeight="1">
      <c r="A31" s="29"/>
      <c r="B31" s="314"/>
      <c r="C31" s="314"/>
      <c r="D31" s="314"/>
      <c r="E31" s="49"/>
      <c r="F31" s="49"/>
      <c r="G31" s="50"/>
      <c r="H31" s="49"/>
      <c r="I31" s="54"/>
      <c r="J31" s="41"/>
      <c r="K31" s="52"/>
      <c r="L31" s="36"/>
      <c r="M31" s="37"/>
      <c r="N31" s="36"/>
      <c r="O31" s="72"/>
      <c r="P31" s="73"/>
      <c r="Q31" s="72"/>
    </row>
    <row r="32" spans="1:17" s="38" customFormat="1" ht="9.75" customHeight="1">
      <c r="A32" s="29"/>
      <c r="B32" s="29"/>
      <c r="C32" s="29"/>
      <c r="D32" s="57"/>
      <c r="E32" s="36"/>
      <c r="F32" s="36"/>
      <c r="H32" s="36"/>
      <c r="I32" s="44"/>
      <c r="J32" s="315"/>
      <c r="K32" s="62"/>
      <c r="L32" s="36"/>
      <c r="M32" s="37"/>
      <c r="N32" s="36"/>
      <c r="O32" s="72"/>
      <c r="P32" s="73"/>
      <c r="Q32" s="72"/>
    </row>
    <row r="33" spans="1:17" s="38" customFormat="1" ht="9.75" customHeight="1">
      <c r="A33" s="29"/>
      <c r="B33" s="29"/>
      <c r="C33" s="29"/>
      <c r="D33" s="57"/>
      <c r="E33" s="36"/>
      <c r="F33" s="36"/>
      <c r="H33" s="36"/>
      <c r="I33" s="44"/>
      <c r="J33" s="316" t="s">
        <v>60</v>
      </c>
      <c r="K33" s="54"/>
      <c r="L33" s="36"/>
      <c r="M33" s="37"/>
      <c r="N33" s="36"/>
      <c r="O33" s="72"/>
      <c r="P33" s="73"/>
      <c r="Q33" s="72"/>
    </row>
    <row r="34" spans="1:17" s="38" customFormat="1" ht="9.75" customHeight="1">
      <c r="A34" s="29"/>
      <c r="B34" s="30"/>
      <c r="C34" s="31"/>
      <c r="D34" s="32"/>
      <c r="E34" s="49" t="s">
        <v>70</v>
      </c>
      <c r="F34" s="49"/>
      <c r="G34" s="50"/>
      <c r="H34" s="49"/>
      <c r="I34" s="51"/>
      <c r="J34" s="36" t="s">
        <v>214</v>
      </c>
      <c r="K34" s="37"/>
      <c r="L34" s="53"/>
      <c r="M34" s="46"/>
      <c r="N34" s="36"/>
      <c r="O34" s="72"/>
      <c r="P34" s="73"/>
      <c r="Q34" s="72"/>
    </row>
    <row r="35" spans="1:17" s="38" customFormat="1" ht="9.75" customHeight="1">
      <c r="A35" s="29"/>
      <c r="B35" s="314"/>
      <c r="C35" s="314"/>
      <c r="D35" s="314"/>
      <c r="E35" s="49"/>
      <c r="F35" s="49"/>
      <c r="G35" s="50"/>
      <c r="H35" s="49"/>
      <c r="I35" s="54"/>
      <c r="J35" s="36"/>
      <c r="K35" s="37"/>
      <c r="L35" s="55"/>
      <c r="M35" s="56"/>
      <c r="N35" s="36"/>
      <c r="O35" s="72"/>
      <c r="P35" s="73"/>
      <c r="Q35" s="72"/>
    </row>
    <row r="36" spans="1:17" s="38" customFormat="1" ht="9.75" customHeight="1">
      <c r="A36" s="29"/>
      <c r="B36" s="29"/>
      <c r="C36" s="29"/>
      <c r="D36" s="57"/>
      <c r="E36" s="36"/>
      <c r="F36" s="36"/>
      <c r="H36" s="36"/>
      <c r="I36" s="58"/>
      <c r="J36" s="36"/>
      <c r="K36" s="37"/>
      <c r="L36" s="36"/>
      <c r="M36" s="37"/>
      <c r="N36" s="37"/>
      <c r="O36" s="72"/>
      <c r="P36" s="329"/>
      <c r="Q36" s="72"/>
    </row>
    <row r="37" spans="1:17" s="38" customFormat="1" ht="9.75" customHeight="1">
      <c r="A37" s="29"/>
      <c r="B37" s="30"/>
      <c r="C37" s="31"/>
      <c r="D37" s="32"/>
      <c r="E37" s="39" t="s">
        <v>7</v>
      </c>
      <c r="F37" s="33"/>
      <c r="G37" s="34"/>
      <c r="H37" s="33"/>
      <c r="I37" s="35"/>
      <c r="J37" s="36"/>
      <c r="K37" s="37"/>
      <c r="L37" s="36"/>
      <c r="M37" s="37"/>
      <c r="N37" s="36"/>
      <c r="O37" s="37"/>
      <c r="P37" s="36"/>
      <c r="Q37" s="72"/>
    </row>
    <row r="38" spans="1:17" s="85" customFormat="1" ht="9.75" customHeight="1">
      <c r="A38" s="29"/>
      <c r="B38" s="314"/>
      <c r="C38" s="314"/>
      <c r="D38" s="314"/>
      <c r="E38" s="39"/>
      <c r="F38" s="33"/>
      <c r="G38" s="34"/>
      <c r="H38" s="33"/>
      <c r="I38" s="40"/>
      <c r="J38" s="41"/>
      <c r="K38" s="37"/>
      <c r="L38" s="36"/>
      <c r="M38" s="37"/>
      <c r="N38" s="36"/>
      <c r="O38" s="42"/>
      <c r="P38" s="43"/>
      <c r="Q38" s="84"/>
    </row>
    <row r="39" spans="2:16" ht="9.75" customHeight="1">
      <c r="B39" s="29"/>
      <c r="C39" s="29"/>
      <c r="D39" s="29"/>
      <c r="E39" s="36"/>
      <c r="F39" s="36"/>
      <c r="G39" s="38"/>
      <c r="H39" s="36"/>
      <c r="I39" s="44"/>
      <c r="J39" s="315"/>
      <c r="K39" s="46"/>
      <c r="L39" s="36"/>
      <c r="M39" s="37"/>
      <c r="N39" s="36"/>
      <c r="O39" s="37"/>
      <c r="P39" s="36"/>
    </row>
    <row r="40" spans="2:16" ht="9.75" customHeight="1">
      <c r="B40" s="29"/>
      <c r="C40" s="29"/>
      <c r="D40" s="29"/>
      <c r="E40" s="36"/>
      <c r="F40" s="36"/>
      <c r="G40" s="38"/>
      <c r="H40" s="36"/>
      <c r="I40" s="44"/>
      <c r="J40" s="316" t="s">
        <v>7</v>
      </c>
      <c r="K40" s="48"/>
      <c r="L40" s="36"/>
      <c r="M40" s="37"/>
      <c r="N40" s="36"/>
      <c r="O40" s="37"/>
      <c r="P40" s="36"/>
    </row>
    <row r="41" spans="2:16" ht="9.75" customHeight="1">
      <c r="B41" s="30"/>
      <c r="C41" s="31"/>
      <c r="D41" s="32"/>
      <c r="E41" s="49" t="s">
        <v>215</v>
      </c>
      <c r="F41" s="49"/>
      <c r="G41" s="50"/>
      <c r="H41" s="49"/>
      <c r="I41" s="51"/>
      <c r="J41" s="36" t="s">
        <v>36</v>
      </c>
      <c r="K41" s="52"/>
      <c r="L41" s="53"/>
      <c r="M41" s="46"/>
      <c r="N41" s="36"/>
      <c r="O41" s="37"/>
      <c r="P41" s="36"/>
    </row>
    <row r="42" spans="2:16" ht="9.75" customHeight="1">
      <c r="B42" s="314"/>
      <c r="C42" s="314"/>
      <c r="D42" s="314"/>
      <c r="E42" s="49" t="s">
        <v>216</v>
      </c>
      <c r="F42" s="49"/>
      <c r="G42" s="50"/>
      <c r="H42" s="49"/>
      <c r="I42" s="54"/>
      <c r="J42" s="36"/>
      <c r="K42" s="52"/>
      <c r="L42" s="55"/>
      <c r="M42" s="56"/>
      <c r="N42" s="36"/>
      <c r="O42" s="37"/>
      <c r="P42" s="36"/>
    </row>
    <row r="43" spans="2:16" ht="9.75" customHeight="1">
      <c r="B43" s="29"/>
      <c r="C43" s="29"/>
      <c r="D43" s="57"/>
      <c r="E43" s="36"/>
      <c r="F43" s="36"/>
      <c r="G43" s="38"/>
      <c r="H43" s="36"/>
      <c r="I43" s="58"/>
      <c r="J43" s="36"/>
      <c r="K43" s="52"/>
      <c r="L43" s="315"/>
      <c r="M43" s="37"/>
      <c r="N43" s="36"/>
      <c r="O43" s="37"/>
      <c r="P43" s="36"/>
    </row>
    <row r="44" spans="2:16" ht="9.75" customHeight="1">
      <c r="B44" s="29"/>
      <c r="C44" s="29"/>
      <c r="D44" s="57"/>
      <c r="E44" s="36"/>
      <c r="F44" s="36"/>
      <c r="G44" s="38"/>
      <c r="H44" s="36"/>
      <c r="I44" s="58"/>
      <c r="J44" s="36"/>
      <c r="K44" s="44"/>
      <c r="L44" s="316" t="s">
        <v>51</v>
      </c>
      <c r="M44" s="48"/>
      <c r="N44" s="36"/>
      <c r="O44" s="37"/>
      <c r="P44" s="36"/>
    </row>
    <row r="45" spans="2:16" ht="9.75" customHeight="1">
      <c r="B45" s="30"/>
      <c r="C45" s="31"/>
      <c r="D45" s="32"/>
      <c r="E45" s="49" t="s">
        <v>51</v>
      </c>
      <c r="F45" s="49"/>
      <c r="G45" s="50"/>
      <c r="H45" s="49"/>
      <c r="I45" s="61"/>
      <c r="J45" s="36"/>
      <c r="K45" s="65"/>
      <c r="L45" s="36" t="s">
        <v>217</v>
      </c>
      <c r="M45" s="52"/>
      <c r="N45" s="53"/>
      <c r="O45" s="37"/>
      <c r="P45" s="36"/>
    </row>
    <row r="46" spans="2:16" ht="9.75" customHeight="1">
      <c r="B46" s="314"/>
      <c r="C46" s="314"/>
      <c r="D46" s="314"/>
      <c r="E46" s="49"/>
      <c r="F46" s="49"/>
      <c r="G46" s="50"/>
      <c r="H46" s="49"/>
      <c r="I46" s="54"/>
      <c r="J46" s="41"/>
      <c r="K46" s="52"/>
      <c r="L46" s="36"/>
      <c r="M46" s="52"/>
      <c r="N46" s="36"/>
      <c r="O46" s="37"/>
      <c r="P46" s="36"/>
    </row>
    <row r="47" spans="2:16" ht="9.75" customHeight="1">
      <c r="B47" s="29"/>
      <c r="C47" s="29"/>
      <c r="D47" s="57"/>
      <c r="E47" s="36"/>
      <c r="F47" s="36"/>
      <c r="G47" s="38"/>
      <c r="H47" s="36"/>
      <c r="I47" s="44"/>
      <c r="J47" s="315"/>
      <c r="K47" s="62"/>
      <c r="L47" s="36"/>
      <c r="M47" s="52"/>
      <c r="N47" s="36"/>
      <c r="O47" s="37"/>
      <c r="P47" s="36"/>
    </row>
    <row r="48" spans="2:16" ht="9.75" customHeight="1">
      <c r="B48" s="29"/>
      <c r="C48" s="29"/>
      <c r="D48" s="57"/>
      <c r="E48" s="36"/>
      <c r="F48" s="36"/>
      <c r="G48" s="38"/>
      <c r="H48" s="36"/>
      <c r="I48" s="44"/>
      <c r="J48" s="316" t="s">
        <v>51</v>
      </c>
      <c r="K48" s="54"/>
      <c r="L48" s="36"/>
      <c r="M48" s="52"/>
      <c r="N48" s="36"/>
      <c r="O48" s="37"/>
      <c r="P48" s="36"/>
    </row>
    <row r="49" spans="2:16" ht="9.75" customHeight="1">
      <c r="B49" s="30"/>
      <c r="C49" s="31"/>
      <c r="D49" s="32"/>
      <c r="E49" s="49" t="s">
        <v>218</v>
      </c>
      <c r="F49" s="49"/>
      <c r="G49" s="50"/>
      <c r="H49" s="49"/>
      <c r="I49" s="51"/>
      <c r="J49" s="36" t="s">
        <v>203</v>
      </c>
      <c r="K49" s="37"/>
      <c r="L49" s="53"/>
      <c r="M49" s="62"/>
      <c r="N49" s="36"/>
      <c r="O49" s="37"/>
      <c r="P49" s="36"/>
    </row>
    <row r="50" spans="2:16" ht="9.75" customHeight="1">
      <c r="B50" s="314"/>
      <c r="C50" s="314"/>
      <c r="D50" s="314"/>
      <c r="E50" s="49" t="s">
        <v>47</v>
      </c>
      <c r="F50" s="49"/>
      <c r="G50" s="50"/>
      <c r="H50" s="49"/>
      <c r="I50" s="54"/>
      <c r="J50" s="36"/>
      <c r="K50" s="37"/>
      <c r="L50" s="55"/>
      <c r="M50" s="64"/>
      <c r="N50" s="36"/>
      <c r="O50" s="37"/>
      <c r="P50" s="36"/>
    </row>
    <row r="51" spans="2:16" ht="9.75" customHeight="1">
      <c r="B51" s="29"/>
      <c r="C51" s="29"/>
      <c r="D51" s="29"/>
      <c r="E51" s="36"/>
      <c r="F51" s="36"/>
      <c r="G51" s="38"/>
      <c r="H51" s="36"/>
      <c r="I51" s="58"/>
      <c r="J51" s="36"/>
      <c r="K51" s="37"/>
      <c r="L51" s="36"/>
      <c r="M51" s="52"/>
      <c r="N51" s="315"/>
      <c r="O51" s="37"/>
      <c r="P51" s="36"/>
    </row>
    <row r="52" spans="2:16" ht="9.75" customHeight="1">
      <c r="B52" s="29"/>
      <c r="C52" s="29"/>
      <c r="D52" s="29"/>
      <c r="E52" s="36"/>
      <c r="F52" s="36"/>
      <c r="G52" s="38"/>
      <c r="H52" s="36"/>
      <c r="I52" s="58"/>
      <c r="J52" s="36"/>
      <c r="K52" s="37"/>
      <c r="L52" s="36"/>
      <c r="M52" s="65"/>
      <c r="N52" s="316" t="s">
        <v>51</v>
      </c>
      <c r="O52" s="48"/>
      <c r="P52" s="36"/>
    </row>
    <row r="53" spans="2:16" ht="9.75" customHeight="1">
      <c r="B53" s="30"/>
      <c r="C53" s="31"/>
      <c r="D53" s="32"/>
      <c r="E53" s="49" t="s">
        <v>34</v>
      </c>
      <c r="F53" s="33"/>
      <c r="G53" s="34"/>
      <c r="H53" s="33"/>
      <c r="I53" s="35"/>
      <c r="J53" s="36"/>
      <c r="K53" s="37"/>
      <c r="L53" s="36"/>
      <c r="M53" s="52"/>
      <c r="N53" s="36" t="s">
        <v>219</v>
      </c>
      <c r="O53" s="72"/>
      <c r="P53" s="73" t="s">
        <v>220</v>
      </c>
    </row>
    <row r="54" spans="2:16" ht="9.75" customHeight="1">
      <c r="B54" s="314"/>
      <c r="C54" s="314"/>
      <c r="D54" s="314"/>
      <c r="E54" s="49"/>
      <c r="F54" s="33"/>
      <c r="G54" s="34"/>
      <c r="H54" s="33"/>
      <c r="I54" s="40"/>
      <c r="J54" s="41"/>
      <c r="K54" s="37"/>
      <c r="L54" s="36"/>
      <c r="M54" s="52"/>
      <c r="N54" s="36"/>
      <c r="O54" s="72"/>
      <c r="P54" s="73"/>
    </row>
    <row r="55" spans="2:16" ht="9.75" customHeight="1">
      <c r="B55" s="29"/>
      <c r="C55" s="29"/>
      <c r="D55" s="29"/>
      <c r="E55" s="36"/>
      <c r="F55" s="36"/>
      <c r="G55" s="38"/>
      <c r="H55" s="36"/>
      <c r="I55" s="44"/>
      <c r="J55" s="315" t="s">
        <v>221</v>
      </c>
      <c r="K55" s="46"/>
      <c r="L55" s="36"/>
      <c r="M55" s="52"/>
      <c r="N55" s="36"/>
      <c r="O55" s="72"/>
      <c r="P55" s="73"/>
    </row>
    <row r="56" spans="2:16" ht="9.75" customHeight="1">
      <c r="B56" s="29"/>
      <c r="C56" s="29"/>
      <c r="D56" s="29"/>
      <c r="E56" s="36"/>
      <c r="F56" s="36"/>
      <c r="G56" s="38"/>
      <c r="H56" s="36"/>
      <c r="I56" s="44"/>
      <c r="J56" s="316" t="s">
        <v>222</v>
      </c>
      <c r="K56" s="48"/>
      <c r="L56" s="36"/>
      <c r="M56" s="52"/>
      <c r="N56" s="36"/>
      <c r="O56" s="72"/>
      <c r="P56" s="73"/>
    </row>
    <row r="57" spans="2:16" ht="9.75" customHeight="1">
      <c r="B57" s="30"/>
      <c r="C57" s="31"/>
      <c r="D57" s="32"/>
      <c r="E57" s="49" t="s">
        <v>221</v>
      </c>
      <c r="F57" s="49"/>
      <c r="G57" s="50"/>
      <c r="H57" s="49"/>
      <c r="I57" s="51"/>
      <c r="J57" s="36" t="s">
        <v>223</v>
      </c>
      <c r="K57" s="52"/>
      <c r="L57" s="53"/>
      <c r="M57" s="62"/>
      <c r="N57" s="36"/>
      <c r="O57" s="72"/>
      <c r="P57" s="73"/>
    </row>
    <row r="58" spans="2:16" ht="9.75" customHeight="1">
      <c r="B58" s="314"/>
      <c r="C58" s="314"/>
      <c r="D58" s="314"/>
      <c r="E58" s="49" t="s">
        <v>222</v>
      </c>
      <c r="F58" s="49"/>
      <c r="G58" s="50"/>
      <c r="H58" s="49"/>
      <c r="I58" s="54"/>
      <c r="J58" s="36"/>
      <c r="K58" s="52"/>
      <c r="L58" s="55"/>
      <c r="M58" s="64"/>
      <c r="N58" s="36"/>
      <c r="O58" s="72"/>
      <c r="P58" s="73"/>
    </row>
    <row r="59" spans="2:16" ht="9.75" customHeight="1">
      <c r="B59" s="29"/>
      <c r="C59" s="29"/>
      <c r="D59" s="57"/>
      <c r="E59" s="36"/>
      <c r="F59" s="36"/>
      <c r="G59" s="38"/>
      <c r="H59" s="36"/>
      <c r="I59" s="58"/>
      <c r="J59" s="36"/>
      <c r="K59" s="65"/>
      <c r="L59" s="315" t="s">
        <v>221</v>
      </c>
      <c r="M59" s="52"/>
      <c r="N59" s="36"/>
      <c r="O59" s="72"/>
      <c r="P59" s="73"/>
    </row>
    <row r="60" spans="2:16" ht="9.75" customHeight="1">
      <c r="B60" s="29"/>
      <c r="C60" s="29"/>
      <c r="D60" s="57"/>
      <c r="E60" s="36"/>
      <c r="F60" s="36"/>
      <c r="G60" s="38"/>
      <c r="H60" s="36"/>
      <c r="I60" s="58"/>
      <c r="J60" s="36"/>
      <c r="K60" s="65"/>
      <c r="L60" s="316" t="s">
        <v>222</v>
      </c>
      <c r="M60" s="54"/>
      <c r="N60" s="36"/>
      <c r="O60" s="72"/>
      <c r="P60" s="73"/>
    </row>
    <row r="61" spans="2:16" ht="9.75" customHeight="1">
      <c r="B61" s="30"/>
      <c r="C61" s="31"/>
      <c r="D61" s="32"/>
      <c r="E61" s="49" t="s">
        <v>62</v>
      </c>
      <c r="F61" s="49"/>
      <c r="G61" s="50"/>
      <c r="H61" s="49"/>
      <c r="I61" s="61"/>
      <c r="J61" s="36"/>
      <c r="K61" s="52"/>
      <c r="L61" s="36" t="s">
        <v>203</v>
      </c>
      <c r="M61" s="37"/>
      <c r="N61" s="53"/>
      <c r="O61" s="72"/>
      <c r="P61" s="73"/>
    </row>
    <row r="62" spans="2:16" ht="9.75" customHeight="1">
      <c r="B62" s="314"/>
      <c r="C62" s="314"/>
      <c r="D62" s="314"/>
      <c r="E62" s="49"/>
      <c r="F62" s="49"/>
      <c r="G62" s="50"/>
      <c r="H62" s="49"/>
      <c r="I62" s="54"/>
      <c r="J62" s="41"/>
      <c r="K62" s="52"/>
      <c r="L62" s="36"/>
      <c r="M62" s="37"/>
      <c r="N62" s="36"/>
      <c r="O62" s="72"/>
      <c r="P62" s="73"/>
    </row>
    <row r="63" spans="2:16" ht="9.75" customHeight="1">
      <c r="B63" s="29"/>
      <c r="C63" s="29"/>
      <c r="D63" s="57"/>
      <c r="E63" s="36"/>
      <c r="F63" s="36"/>
      <c r="G63" s="38"/>
      <c r="H63" s="36"/>
      <c r="I63" s="44"/>
      <c r="J63" s="315"/>
      <c r="K63" s="62"/>
      <c r="L63" s="36"/>
      <c r="M63" s="37"/>
      <c r="N63" s="36"/>
      <c r="O63" s="72"/>
      <c r="P63" s="73"/>
    </row>
    <row r="64" spans="2:16" ht="9.75" customHeight="1">
      <c r="B64" s="29"/>
      <c r="C64" s="29"/>
      <c r="D64" s="57"/>
      <c r="E64" s="36"/>
      <c r="F64" s="36"/>
      <c r="G64" s="38"/>
      <c r="H64" s="36"/>
      <c r="I64" s="44"/>
      <c r="J64" s="316" t="s">
        <v>9</v>
      </c>
      <c r="K64" s="54"/>
      <c r="L64" s="36"/>
      <c r="M64" s="37"/>
      <c r="N64" s="36"/>
      <c r="O64" s="72"/>
      <c r="P64" s="73"/>
    </row>
    <row r="65" spans="2:16" ht="9.75" customHeight="1">
      <c r="B65" s="30"/>
      <c r="C65" s="31"/>
      <c r="D65" s="32"/>
      <c r="E65" s="49" t="s">
        <v>9</v>
      </c>
      <c r="F65" s="49"/>
      <c r="G65" s="50"/>
      <c r="H65" s="49"/>
      <c r="I65" s="51"/>
      <c r="J65" s="36" t="s">
        <v>54</v>
      </c>
      <c r="K65" s="37"/>
      <c r="L65" s="53"/>
      <c r="M65" s="46"/>
      <c r="N65" s="36"/>
      <c r="O65" s="72"/>
      <c r="P65" s="73"/>
    </row>
    <row r="66" spans="2:16" ht="9.75" customHeight="1">
      <c r="B66" s="314"/>
      <c r="C66" s="314"/>
      <c r="D66" s="314"/>
      <c r="E66" s="49"/>
      <c r="F66" s="49"/>
      <c r="G66" s="50"/>
      <c r="H66" s="49"/>
      <c r="I66" s="54"/>
      <c r="J66" s="36"/>
      <c r="K66" s="37"/>
      <c r="L66" s="55"/>
      <c r="M66" s="56"/>
      <c r="N66" s="36"/>
      <c r="O66" s="72"/>
      <c r="P66" s="73"/>
    </row>
    <row r="67" ht="9.75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60" zoomScalePageLayoutView="0" workbookViewId="0" topLeftCell="A31">
      <selection activeCell="C73" sqref="C73"/>
    </sheetView>
  </sheetViews>
  <sheetFormatPr defaultColWidth="9.140625" defaultRowHeight="12.75"/>
  <cols>
    <col min="1" max="1" width="7.7109375" style="380" customWidth="1"/>
    <col min="2" max="2" width="3.57421875" style="338" bestFit="1" customWidth="1"/>
    <col min="3" max="3" width="28.8515625" style="338" bestFit="1" customWidth="1"/>
    <col min="4" max="4" width="25.28125" style="338" customWidth="1"/>
    <col min="5" max="5" width="9.140625" style="381" customWidth="1"/>
    <col min="6" max="6" width="15.7109375" style="338" customWidth="1"/>
    <col min="7" max="7" width="7.7109375" style="380" customWidth="1"/>
    <col min="8" max="8" width="3.57421875" style="338" bestFit="1" customWidth="1"/>
    <col min="9" max="9" width="32.28125" style="338" bestFit="1" customWidth="1"/>
    <col min="10" max="10" width="27.140625" style="338" customWidth="1"/>
    <col min="11" max="11" width="9.140625" style="381" customWidth="1"/>
    <col min="12" max="12" width="18.140625" style="338" customWidth="1"/>
    <col min="13" max="17" width="9.140625" style="338" customWidth="1"/>
    <col min="18" max="18" width="11.140625" style="338" bestFit="1" customWidth="1"/>
    <col min="19" max="16384" width="9.140625" style="338" customWidth="1"/>
  </cols>
  <sheetData>
    <row r="1" spans="1:14" ht="32.25" customHeight="1">
      <c r="A1" s="333" t="s">
        <v>224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36"/>
      <c r="N1" s="337"/>
    </row>
    <row r="2" spans="1:14" ht="23.25">
      <c r="A2" s="339">
        <v>1</v>
      </c>
      <c r="B2" s="340"/>
      <c r="C2" s="341" t="s">
        <v>6</v>
      </c>
      <c r="D2" s="341"/>
      <c r="E2" s="342"/>
      <c r="F2" s="343">
        <f>SUM(F3:F5)</f>
        <v>6211</v>
      </c>
      <c r="G2" s="339">
        <v>2</v>
      </c>
      <c r="H2" s="344"/>
      <c r="I2" s="345" t="s">
        <v>69</v>
      </c>
      <c r="J2" s="345"/>
      <c r="K2" s="346"/>
      <c r="L2" s="347">
        <f>SUM(L3:L5)</f>
        <v>4024</v>
      </c>
      <c r="M2" s="337"/>
      <c r="N2" s="337"/>
    </row>
    <row r="3" spans="1:14" ht="23.25">
      <c r="A3" s="339"/>
      <c r="B3" s="340">
        <v>1</v>
      </c>
      <c r="C3" s="340" t="s">
        <v>225</v>
      </c>
      <c r="D3" s="340" t="s">
        <v>226</v>
      </c>
      <c r="E3" s="342" t="s">
        <v>227</v>
      </c>
      <c r="F3" s="340">
        <v>1060</v>
      </c>
      <c r="G3" s="339"/>
      <c r="H3" s="344">
        <v>1</v>
      </c>
      <c r="I3" s="348" t="s">
        <v>228</v>
      </c>
      <c r="J3" s="348" t="s">
        <v>229</v>
      </c>
      <c r="K3" s="346" t="s">
        <v>227</v>
      </c>
      <c r="L3" s="348">
        <v>1259</v>
      </c>
      <c r="M3" s="337"/>
      <c r="N3" s="337"/>
    </row>
    <row r="4" spans="1:14" ht="23.25">
      <c r="A4" s="339"/>
      <c r="B4" s="340">
        <v>2</v>
      </c>
      <c r="C4" s="343" t="s">
        <v>230</v>
      </c>
      <c r="D4" s="343" t="s">
        <v>231</v>
      </c>
      <c r="E4" s="342" t="s">
        <v>227</v>
      </c>
      <c r="F4" s="340">
        <v>4220</v>
      </c>
      <c r="G4" s="339"/>
      <c r="H4" s="344">
        <v>2</v>
      </c>
      <c r="I4" s="348" t="s">
        <v>232</v>
      </c>
      <c r="J4" s="348" t="s">
        <v>233</v>
      </c>
      <c r="K4" s="346" t="s">
        <v>227</v>
      </c>
      <c r="L4" s="348">
        <v>1460</v>
      </c>
      <c r="M4" s="337"/>
      <c r="N4" s="337"/>
    </row>
    <row r="5" spans="1:14" ht="23.25">
      <c r="A5" s="339"/>
      <c r="B5" s="340">
        <v>3</v>
      </c>
      <c r="C5" s="340" t="s">
        <v>234</v>
      </c>
      <c r="D5" s="340" t="s">
        <v>235</v>
      </c>
      <c r="E5" s="342" t="s">
        <v>236</v>
      </c>
      <c r="F5" s="340">
        <v>931</v>
      </c>
      <c r="G5" s="339"/>
      <c r="H5" s="344">
        <v>3</v>
      </c>
      <c r="I5" s="347" t="s">
        <v>237</v>
      </c>
      <c r="J5" s="347" t="s">
        <v>238</v>
      </c>
      <c r="K5" s="346" t="s">
        <v>236</v>
      </c>
      <c r="L5" s="348">
        <v>1305</v>
      </c>
      <c r="M5" s="337"/>
      <c r="N5" s="337"/>
    </row>
    <row r="6" spans="1:14" ht="23.25">
      <c r="A6" s="339"/>
      <c r="B6" s="340"/>
      <c r="C6" s="340"/>
      <c r="D6" s="340"/>
      <c r="E6" s="342"/>
      <c r="F6" s="340"/>
      <c r="G6" s="339"/>
      <c r="H6" s="344"/>
      <c r="I6" s="340"/>
      <c r="J6" s="340"/>
      <c r="K6" s="342"/>
      <c r="L6" s="340"/>
      <c r="M6" s="337"/>
      <c r="N6" s="337"/>
    </row>
    <row r="7" spans="1:14" ht="23.25">
      <c r="A7" s="339">
        <v>3</v>
      </c>
      <c r="B7" s="340"/>
      <c r="C7" s="349" t="s">
        <v>50</v>
      </c>
      <c r="D7" s="350"/>
      <c r="E7" s="344"/>
      <c r="F7" s="351">
        <f>SUM(F8:F10)</f>
        <v>3694</v>
      </c>
      <c r="G7" s="339">
        <v>4</v>
      </c>
      <c r="H7" s="348"/>
      <c r="I7" s="349" t="s">
        <v>22</v>
      </c>
      <c r="J7" s="350"/>
      <c r="K7" s="344"/>
      <c r="L7" s="351">
        <f>SUM(L8:L10)</f>
        <v>2692</v>
      </c>
      <c r="M7" s="337"/>
      <c r="N7" s="337"/>
    </row>
    <row r="8" spans="1:14" ht="23.25">
      <c r="A8" s="339"/>
      <c r="B8" s="340">
        <v>1</v>
      </c>
      <c r="C8" s="344" t="s">
        <v>239</v>
      </c>
      <c r="D8" s="344" t="s">
        <v>240</v>
      </c>
      <c r="E8" s="352" t="s">
        <v>227</v>
      </c>
      <c r="F8" s="353">
        <v>1544</v>
      </c>
      <c r="G8" s="339"/>
      <c r="H8" s="348">
        <v>1</v>
      </c>
      <c r="I8" s="344" t="s">
        <v>241</v>
      </c>
      <c r="J8" s="344" t="s">
        <v>242</v>
      </c>
      <c r="K8" s="352" t="s">
        <v>227</v>
      </c>
      <c r="L8" s="353">
        <v>1044</v>
      </c>
      <c r="M8" s="337"/>
      <c r="N8" s="337"/>
    </row>
    <row r="9" spans="1:14" ht="23.25">
      <c r="A9" s="339"/>
      <c r="B9" s="340">
        <v>2</v>
      </c>
      <c r="C9" s="351" t="s">
        <v>243</v>
      </c>
      <c r="D9" s="351" t="s">
        <v>244</v>
      </c>
      <c r="E9" s="352" t="s">
        <v>227</v>
      </c>
      <c r="F9" s="353">
        <v>1281</v>
      </c>
      <c r="G9" s="339"/>
      <c r="H9" s="348">
        <v>2</v>
      </c>
      <c r="I9" s="344" t="s">
        <v>245</v>
      </c>
      <c r="J9" s="344" t="s">
        <v>246</v>
      </c>
      <c r="K9" s="352"/>
      <c r="L9" s="353">
        <v>916</v>
      </c>
      <c r="M9" s="337"/>
      <c r="N9" s="337"/>
    </row>
    <row r="10" spans="1:14" ht="23.25">
      <c r="A10" s="339"/>
      <c r="B10" s="340">
        <v>3</v>
      </c>
      <c r="C10" s="344" t="s">
        <v>247</v>
      </c>
      <c r="D10" s="344" t="s">
        <v>238</v>
      </c>
      <c r="E10" s="352" t="s">
        <v>227</v>
      </c>
      <c r="F10" s="353">
        <v>869</v>
      </c>
      <c r="G10" s="339"/>
      <c r="H10" s="348">
        <v>3</v>
      </c>
      <c r="I10" s="351" t="s">
        <v>248</v>
      </c>
      <c r="J10" s="351" t="s">
        <v>249</v>
      </c>
      <c r="K10" s="352" t="s">
        <v>236</v>
      </c>
      <c r="L10" s="353">
        <v>732</v>
      </c>
      <c r="M10" s="337"/>
      <c r="N10" s="337"/>
    </row>
    <row r="11" spans="1:14" ht="23.25">
      <c r="A11" s="339"/>
      <c r="B11" s="340"/>
      <c r="C11" s="340"/>
      <c r="D11" s="340"/>
      <c r="E11" s="342"/>
      <c r="F11" s="340"/>
      <c r="G11" s="339"/>
      <c r="H11" s="348"/>
      <c r="I11" s="348"/>
      <c r="J11" s="348"/>
      <c r="K11" s="346"/>
      <c r="L11" s="348"/>
      <c r="M11" s="337"/>
      <c r="N11" s="337"/>
    </row>
    <row r="12" spans="1:14" ht="23.25">
      <c r="A12" s="354">
        <v>5</v>
      </c>
      <c r="B12" s="340"/>
      <c r="C12" s="355" t="s">
        <v>32</v>
      </c>
      <c r="D12" s="356"/>
      <c r="E12" s="342"/>
      <c r="F12" s="343">
        <f>SUM(F13:F15)</f>
        <v>2561</v>
      </c>
      <c r="G12" s="354">
        <v>6</v>
      </c>
      <c r="H12" s="340"/>
      <c r="I12" s="341" t="s">
        <v>40</v>
      </c>
      <c r="J12" s="341"/>
      <c r="K12" s="346"/>
      <c r="L12" s="347">
        <f>SUM(L13:L15)</f>
        <v>2312</v>
      </c>
      <c r="M12" s="337"/>
      <c r="N12" s="337"/>
    </row>
    <row r="13" spans="1:14" ht="23.25">
      <c r="A13" s="357"/>
      <c r="B13" s="340">
        <v>1</v>
      </c>
      <c r="C13" s="340" t="s">
        <v>250</v>
      </c>
      <c r="D13" s="340" t="s">
        <v>233</v>
      </c>
      <c r="E13" s="342" t="s">
        <v>227</v>
      </c>
      <c r="F13" s="340">
        <v>1220</v>
      </c>
      <c r="G13" s="357"/>
      <c r="H13" s="340">
        <v>1</v>
      </c>
      <c r="I13" s="340" t="s">
        <v>251</v>
      </c>
      <c r="J13" s="340" t="s">
        <v>252</v>
      </c>
      <c r="K13" s="346" t="s">
        <v>227</v>
      </c>
      <c r="L13" s="348">
        <v>327</v>
      </c>
      <c r="M13" s="337"/>
      <c r="N13" s="337"/>
    </row>
    <row r="14" spans="1:14" ht="23.25">
      <c r="A14" s="357"/>
      <c r="B14" s="340">
        <v>2</v>
      </c>
      <c r="C14" s="343" t="s">
        <v>253</v>
      </c>
      <c r="D14" s="343" t="s">
        <v>254</v>
      </c>
      <c r="E14" s="342" t="s">
        <v>227</v>
      </c>
      <c r="F14" s="340">
        <v>548</v>
      </c>
      <c r="G14" s="357"/>
      <c r="H14" s="340">
        <v>2</v>
      </c>
      <c r="I14" s="340" t="s">
        <v>255</v>
      </c>
      <c r="J14" s="340" t="s">
        <v>246</v>
      </c>
      <c r="K14" s="346" t="s">
        <v>227</v>
      </c>
      <c r="L14" s="348">
        <v>960</v>
      </c>
      <c r="M14" s="337"/>
      <c r="N14" s="337"/>
    </row>
    <row r="15" spans="1:14" ht="23.25">
      <c r="A15" s="357"/>
      <c r="B15" s="340">
        <v>3</v>
      </c>
      <c r="C15" s="340" t="s">
        <v>256</v>
      </c>
      <c r="D15" s="340" t="s">
        <v>257</v>
      </c>
      <c r="E15" s="342" t="s">
        <v>227</v>
      </c>
      <c r="F15" s="340">
        <v>793</v>
      </c>
      <c r="G15" s="357"/>
      <c r="H15" s="340">
        <v>3</v>
      </c>
      <c r="I15" s="343" t="s">
        <v>258</v>
      </c>
      <c r="J15" s="343" t="s">
        <v>259</v>
      </c>
      <c r="K15" s="346" t="s">
        <v>236</v>
      </c>
      <c r="L15" s="348">
        <v>1025</v>
      </c>
      <c r="M15" s="337"/>
      <c r="N15" s="337"/>
    </row>
    <row r="16" spans="1:14" ht="23.25">
      <c r="A16" s="358"/>
      <c r="B16" s="340"/>
      <c r="C16" s="340"/>
      <c r="D16" s="340"/>
      <c r="E16" s="342"/>
      <c r="F16" s="340"/>
      <c r="G16" s="358"/>
      <c r="H16" s="348"/>
      <c r="I16" s="348"/>
      <c r="J16" s="348"/>
      <c r="K16" s="346"/>
      <c r="L16" s="348"/>
      <c r="M16" s="337"/>
      <c r="N16" s="337"/>
    </row>
    <row r="17" spans="1:14" ht="23.25">
      <c r="A17" s="339">
        <v>7</v>
      </c>
      <c r="B17" s="340"/>
      <c r="C17" s="359" t="s">
        <v>20</v>
      </c>
      <c r="D17" s="360"/>
      <c r="E17" s="361"/>
      <c r="F17" s="347">
        <f>SUM(F18:F20)</f>
        <v>2291</v>
      </c>
      <c r="G17" s="339">
        <v>8</v>
      </c>
      <c r="H17" s="340"/>
      <c r="I17" s="349" t="s">
        <v>58</v>
      </c>
      <c r="J17" s="350"/>
      <c r="K17" s="352"/>
      <c r="L17" s="351">
        <f>SUM(L18:L20)</f>
        <v>2222</v>
      </c>
      <c r="M17" s="362"/>
      <c r="N17" s="363"/>
    </row>
    <row r="18" spans="1:14" ht="23.25">
      <c r="A18" s="339"/>
      <c r="B18" s="340">
        <v>1</v>
      </c>
      <c r="C18" s="348" t="s">
        <v>260</v>
      </c>
      <c r="D18" s="348" t="s">
        <v>242</v>
      </c>
      <c r="E18" s="346" t="s">
        <v>227</v>
      </c>
      <c r="F18" s="348">
        <v>1279</v>
      </c>
      <c r="G18" s="339"/>
      <c r="H18" s="340">
        <v>1</v>
      </c>
      <c r="I18" s="348" t="s">
        <v>261</v>
      </c>
      <c r="J18" s="348" t="s">
        <v>262</v>
      </c>
      <c r="K18" s="346" t="s">
        <v>227</v>
      </c>
      <c r="L18" s="348">
        <v>892</v>
      </c>
      <c r="M18" s="362"/>
      <c r="N18" s="363"/>
    </row>
    <row r="19" spans="1:14" ht="23.25">
      <c r="A19" s="339"/>
      <c r="B19" s="340">
        <v>2</v>
      </c>
      <c r="C19" s="347" t="s">
        <v>263</v>
      </c>
      <c r="D19" s="347" t="s">
        <v>233</v>
      </c>
      <c r="E19" s="346" t="s">
        <v>227</v>
      </c>
      <c r="F19" s="348">
        <v>886</v>
      </c>
      <c r="G19" s="339"/>
      <c r="H19" s="340">
        <v>2</v>
      </c>
      <c r="I19" s="348" t="s">
        <v>264</v>
      </c>
      <c r="J19" s="348" t="s">
        <v>265</v>
      </c>
      <c r="K19" s="346" t="s">
        <v>227</v>
      </c>
      <c r="L19" s="348">
        <v>151</v>
      </c>
      <c r="M19" s="362"/>
      <c r="N19" s="363"/>
    </row>
    <row r="20" spans="1:14" ht="23.25">
      <c r="A20" s="339"/>
      <c r="B20" s="340">
        <v>3</v>
      </c>
      <c r="C20" s="348" t="s">
        <v>266</v>
      </c>
      <c r="D20" s="348" t="s">
        <v>267</v>
      </c>
      <c r="E20" s="346"/>
      <c r="F20" s="348">
        <v>126</v>
      </c>
      <c r="G20" s="339"/>
      <c r="H20" s="340">
        <v>3</v>
      </c>
      <c r="I20" s="347" t="s">
        <v>268</v>
      </c>
      <c r="J20" s="347" t="s">
        <v>267</v>
      </c>
      <c r="K20" s="346" t="s">
        <v>236</v>
      </c>
      <c r="L20" s="348">
        <v>1179</v>
      </c>
      <c r="M20" s="362"/>
      <c r="N20" s="363"/>
    </row>
    <row r="21" spans="1:14" ht="23.25">
      <c r="A21" s="339"/>
      <c r="B21" s="340"/>
      <c r="C21" s="340"/>
      <c r="D21" s="340"/>
      <c r="E21" s="342"/>
      <c r="F21" s="340"/>
      <c r="G21" s="339"/>
      <c r="H21" s="340"/>
      <c r="I21" s="344"/>
      <c r="J21" s="344"/>
      <c r="K21" s="352"/>
      <c r="L21" s="344"/>
      <c r="M21" s="362"/>
      <c r="N21" s="363"/>
    </row>
    <row r="22" spans="1:14" ht="23.25">
      <c r="A22" s="339">
        <v>9</v>
      </c>
      <c r="B22" s="348"/>
      <c r="C22" s="349" t="s">
        <v>63</v>
      </c>
      <c r="D22" s="350"/>
      <c r="E22" s="352"/>
      <c r="F22" s="347">
        <f>SUM(F23:F25)</f>
        <v>2106</v>
      </c>
      <c r="G22" s="339">
        <v>10</v>
      </c>
      <c r="H22" s="340"/>
      <c r="I22" s="355" t="s">
        <v>7</v>
      </c>
      <c r="J22" s="356"/>
      <c r="K22" s="364"/>
      <c r="L22" s="343">
        <f>SUM(L23:L25)</f>
        <v>1912</v>
      </c>
      <c r="M22" s="365"/>
      <c r="N22" s="365"/>
    </row>
    <row r="23" spans="1:14" ht="23.25">
      <c r="A23" s="339"/>
      <c r="B23" s="348">
        <v>1</v>
      </c>
      <c r="C23" s="344" t="s">
        <v>269</v>
      </c>
      <c r="D23" s="344" t="s">
        <v>270</v>
      </c>
      <c r="E23" s="352" t="s">
        <v>227</v>
      </c>
      <c r="F23" s="344">
        <v>350</v>
      </c>
      <c r="G23" s="339"/>
      <c r="H23" s="340">
        <v>1</v>
      </c>
      <c r="I23" s="340" t="s">
        <v>271</v>
      </c>
      <c r="J23" s="340" t="s">
        <v>238</v>
      </c>
      <c r="K23" s="342" t="s">
        <v>227</v>
      </c>
      <c r="L23" s="340">
        <v>1253</v>
      </c>
      <c r="M23" s="365"/>
      <c r="N23" s="365"/>
    </row>
    <row r="24" spans="1:14" ht="23.25">
      <c r="A24" s="339"/>
      <c r="B24" s="348">
        <v>2</v>
      </c>
      <c r="C24" s="344" t="s">
        <v>272</v>
      </c>
      <c r="D24" s="344" t="s">
        <v>240</v>
      </c>
      <c r="E24" s="352" t="s">
        <v>227</v>
      </c>
      <c r="F24" s="344">
        <v>1200</v>
      </c>
      <c r="G24" s="339"/>
      <c r="H24" s="340">
        <v>2</v>
      </c>
      <c r="I24" s="340" t="s">
        <v>273</v>
      </c>
      <c r="J24" s="340" t="s">
        <v>238</v>
      </c>
      <c r="K24" s="342" t="s">
        <v>227</v>
      </c>
      <c r="L24" s="340">
        <v>580</v>
      </c>
      <c r="M24" s="365"/>
      <c r="N24" s="365"/>
    </row>
    <row r="25" spans="1:14" ht="23.25">
      <c r="A25" s="339"/>
      <c r="B25" s="348">
        <v>3</v>
      </c>
      <c r="C25" s="351" t="s">
        <v>274</v>
      </c>
      <c r="D25" s="351" t="s">
        <v>240</v>
      </c>
      <c r="E25" s="352" t="s">
        <v>236</v>
      </c>
      <c r="F25" s="344">
        <v>556</v>
      </c>
      <c r="G25" s="339"/>
      <c r="H25" s="340">
        <v>3</v>
      </c>
      <c r="I25" s="343" t="s">
        <v>275</v>
      </c>
      <c r="J25" s="343" t="s">
        <v>246</v>
      </c>
      <c r="K25" s="342"/>
      <c r="L25" s="340">
        <v>79</v>
      </c>
      <c r="M25" s="365"/>
      <c r="N25" s="365"/>
    </row>
    <row r="26" spans="1:14" ht="23.25">
      <c r="A26" s="339"/>
      <c r="B26" s="340"/>
      <c r="C26" s="340"/>
      <c r="D26" s="340"/>
      <c r="E26" s="342"/>
      <c r="F26" s="340"/>
      <c r="G26" s="339"/>
      <c r="H26" s="340"/>
      <c r="I26" s="340"/>
      <c r="J26" s="340"/>
      <c r="K26" s="342"/>
      <c r="L26" s="340"/>
      <c r="M26" s="365"/>
      <c r="N26" s="365"/>
    </row>
    <row r="27" spans="1:14" ht="23.25">
      <c r="A27" s="339">
        <v>11</v>
      </c>
      <c r="B27" s="340"/>
      <c r="C27" s="355" t="s">
        <v>37</v>
      </c>
      <c r="D27" s="356"/>
      <c r="E27" s="364"/>
      <c r="F27" s="343">
        <f>SUM(F28:F30)</f>
        <v>1871</v>
      </c>
      <c r="G27" s="339">
        <v>12</v>
      </c>
      <c r="H27" s="340"/>
      <c r="I27" s="355" t="s">
        <v>55</v>
      </c>
      <c r="J27" s="356"/>
      <c r="K27" s="364"/>
      <c r="L27" s="343">
        <f>SUM(L28:L30)</f>
        <v>1684</v>
      </c>
      <c r="M27" s="365"/>
      <c r="N27" s="365"/>
    </row>
    <row r="28" spans="1:14" ht="23.25">
      <c r="A28" s="339"/>
      <c r="B28" s="340">
        <v>1</v>
      </c>
      <c r="C28" s="340" t="s">
        <v>276</v>
      </c>
      <c r="D28" s="340" t="s">
        <v>277</v>
      </c>
      <c r="E28" s="342" t="s">
        <v>227</v>
      </c>
      <c r="F28" s="340">
        <v>840</v>
      </c>
      <c r="G28" s="339"/>
      <c r="H28" s="340">
        <v>1</v>
      </c>
      <c r="I28" s="340" t="s">
        <v>278</v>
      </c>
      <c r="J28" s="340" t="s">
        <v>246</v>
      </c>
      <c r="K28" s="342" t="s">
        <v>227</v>
      </c>
      <c r="L28" s="340">
        <v>15</v>
      </c>
      <c r="M28" s="365"/>
      <c r="N28" s="365"/>
    </row>
    <row r="29" spans="1:14" ht="23.25">
      <c r="A29" s="339"/>
      <c r="B29" s="340">
        <v>2</v>
      </c>
      <c r="C29" s="343" t="s">
        <v>279</v>
      </c>
      <c r="D29" s="343" t="s">
        <v>240</v>
      </c>
      <c r="E29" s="342"/>
      <c r="F29" s="340">
        <v>363</v>
      </c>
      <c r="G29" s="339"/>
      <c r="H29" s="340">
        <v>2</v>
      </c>
      <c r="I29" s="343" t="s">
        <v>280</v>
      </c>
      <c r="J29" s="343" t="s">
        <v>231</v>
      </c>
      <c r="K29" s="342" t="s">
        <v>227</v>
      </c>
      <c r="L29" s="340">
        <v>1616</v>
      </c>
      <c r="M29" s="365"/>
      <c r="N29" s="365"/>
    </row>
    <row r="30" spans="1:14" ht="23.25">
      <c r="A30" s="339"/>
      <c r="B30" s="340">
        <v>3</v>
      </c>
      <c r="C30" s="340" t="s">
        <v>281</v>
      </c>
      <c r="D30" s="340" t="s">
        <v>270</v>
      </c>
      <c r="E30" s="342" t="s">
        <v>227</v>
      </c>
      <c r="F30" s="340">
        <v>668</v>
      </c>
      <c r="G30" s="339"/>
      <c r="H30" s="340">
        <v>3</v>
      </c>
      <c r="I30" s="340" t="s">
        <v>282</v>
      </c>
      <c r="J30" s="340" t="s">
        <v>238</v>
      </c>
      <c r="K30" s="342" t="s">
        <v>227</v>
      </c>
      <c r="L30" s="340">
        <v>53</v>
      </c>
      <c r="M30" s="366"/>
      <c r="N30" s="366"/>
    </row>
    <row r="31" spans="1:14" ht="23.25">
      <c r="A31" s="339"/>
      <c r="B31" s="340"/>
      <c r="C31" s="344"/>
      <c r="D31" s="344"/>
      <c r="E31" s="352"/>
      <c r="F31" s="344"/>
      <c r="G31" s="339"/>
      <c r="H31" s="340"/>
      <c r="I31" s="340"/>
      <c r="J31" s="340"/>
      <c r="K31" s="342"/>
      <c r="L31" s="340"/>
      <c r="M31" s="366"/>
      <c r="N31" s="366"/>
    </row>
    <row r="32" spans="1:14" ht="23.25">
      <c r="A32" s="339">
        <v>13</v>
      </c>
      <c r="B32" s="340"/>
      <c r="C32" s="355" t="s">
        <v>65</v>
      </c>
      <c r="D32" s="356"/>
      <c r="E32" s="364"/>
      <c r="F32" s="343">
        <f>SUM(F33:F35)</f>
        <v>1622</v>
      </c>
      <c r="G32" s="339">
        <v>14</v>
      </c>
      <c r="H32" s="344"/>
      <c r="I32" s="349" t="s">
        <v>25</v>
      </c>
      <c r="J32" s="350"/>
      <c r="K32" s="352"/>
      <c r="L32" s="351">
        <f>SUM(L33:L35)</f>
        <v>1399</v>
      </c>
      <c r="M32" s="366"/>
      <c r="N32" s="366"/>
    </row>
    <row r="33" spans="1:14" ht="23.25">
      <c r="A33" s="339"/>
      <c r="B33" s="340">
        <v>1</v>
      </c>
      <c r="C33" s="340" t="s">
        <v>283</v>
      </c>
      <c r="D33" s="340" t="s">
        <v>270</v>
      </c>
      <c r="E33" s="342" t="s">
        <v>227</v>
      </c>
      <c r="F33" s="340">
        <v>821</v>
      </c>
      <c r="G33" s="339"/>
      <c r="H33" s="344">
        <v>1</v>
      </c>
      <c r="I33" s="344" t="s">
        <v>284</v>
      </c>
      <c r="J33" s="344" t="s">
        <v>285</v>
      </c>
      <c r="K33" s="352" t="s">
        <v>227</v>
      </c>
      <c r="L33" s="344">
        <v>1242</v>
      </c>
      <c r="M33" s="366"/>
      <c r="N33" s="366"/>
    </row>
    <row r="34" spans="1:14" ht="23.25">
      <c r="A34" s="339"/>
      <c r="B34" s="340">
        <v>2</v>
      </c>
      <c r="C34" s="340" t="s">
        <v>286</v>
      </c>
      <c r="D34" s="340" t="s">
        <v>287</v>
      </c>
      <c r="E34" s="342" t="s">
        <v>227</v>
      </c>
      <c r="F34" s="340">
        <v>54</v>
      </c>
      <c r="G34" s="339"/>
      <c r="H34" s="344">
        <v>2</v>
      </c>
      <c r="I34" s="344" t="s">
        <v>288</v>
      </c>
      <c r="J34" s="344" t="s">
        <v>233</v>
      </c>
      <c r="K34" s="352"/>
      <c r="L34" s="344">
        <v>0</v>
      </c>
      <c r="M34" s="366"/>
      <c r="N34" s="366"/>
    </row>
    <row r="35" spans="1:14" ht="23.25">
      <c r="A35" s="339"/>
      <c r="B35" s="340">
        <v>3</v>
      </c>
      <c r="C35" s="343" t="s">
        <v>289</v>
      </c>
      <c r="D35" s="343" t="s">
        <v>290</v>
      </c>
      <c r="E35" s="342" t="s">
        <v>227</v>
      </c>
      <c r="F35" s="340">
        <v>747</v>
      </c>
      <c r="G35" s="339"/>
      <c r="H35" s="344">
        <v>3</v>
      </c>
      <c r="I35" s="351" t="s">
        <v>291</v>
      </c>
      <c r="J35" s="351" t="s">
        <v>267</v>
      </c>
      <c r="K35" s="352" t="s">
        <v>236</v>
      </c>
      <c r="L35" s="344">
        <v>157</v>
      </c>
      <c r="M35" s="366"/>
      <c r="N35" s="366"/>
    </row>
    <row r="36" spans="1:14" ht="23.25">
      <c r="A36" s="339"/>
      <c r="B36" s="348"/>
      <c r="C36" s="340"/>
      <c r="D36" s="340"/>
      <c r="E36" s="342"/>
      <c r="F36" s="340"/>
      <c r="G36" s="339"/>
      <c r="H36" s="344"/>
      <c r="I36" s="344"/>
      <c r="J36" s="344"/>
      <c r="K36" s="352"/>
      <c r="L36" s="344"/>
      <c r="M36" s="366"/>
      <c r="N36" s="366"/>
    </row>
    <row r="37" spans="1:14" ht="23.25">
      <c r="A37" s="339">
        <v>15</v>
      </c>
      <c r="B37" s="340"/>
      <c r="C37" s="349" t="s">
        <v>43</v>
      </c>
      <c r="D37" s="350"/>
      <c r="E37" s="367"/>
      <c r="F37" s="351">
        <f>SUM(F38:F40)</f>
        <v>1368</v>
      </c>
      <c r="G37" s="368">
        <v>16</v>
      </c>
      <c r="H37" s="340"/>
      <c r="I37" s="355" t="s">
        <v>14</v>
      </c>
      <c r="J37" s="356"/>
      <c r="K37" s="364"/>
      <c r="L37" s="343">
        <f>SUM(L38:L40)</f>
        <v>1229</v>
      </c>
      <c r="M37" s="366"/>
      <c r="N37" s="366"/>
    </row>
    <row r="38" spans="1:14" ht="23.25">
      <c r="A38" s="339"/>
      <c r="B38" s="340">
        <v>1</v>
      </c>
      <c r="C38" s="344" t="s">
        <v>292</v>
      </c>
      <c r="D38" s="344" t="s">
        <v>293</v>
      </c>
      <c r="E38" s="352" t="s">
        <v>227</v>
      </c>
      <c r="F38" s="344">
        <v>237</v>
      </c>
      <c r="G38" s="369"/>
      <c r="H38" s="340">
        <v>1</v>
      </c>
      <c r="I38" s="343" t="s">
        <v>294</v>
      </c>
      <c r="J38" s="343" t="s">
        <v>238</v>
      </c>
      <c r="K38" s="342" t="s">
        <v>227</v>
      </c>
      <c r="L38" s="340">
        <v>979</v>
      </c>
      <c r="M38" s="366"/>
      <c r="N38" s="366"/>
    </row>
    <row r="39" spans="1:14" ht="23.25">
      <c r="A39" s="339"/>
      <c r="B39" s="340">
        <v>2</v>
      </c>
      <c r="C39" s="344" t="s">
        <v>295</v>
      </c>
      <c r="D39" s="344" t="s">
        <v>233</v>
      </c>
      <c r="E39" s="352" t="s">
        <v>236</v>
      </c>
      <c r="F39" s="344">
        <v>1</v>
      </c>
      <c r="G39" s="369"/>
      <c r="H39" s="340">
        <v>2</v>
      </c>
      <c r="I39" s="340" t="s">
        <v>296</v>
      </c>
      <c r="J39" s="340" t="s">
        <v>277</v>
      </c>
      <c r="K39" s="342"/>
      <c r="L39" s="340">
        <v>125</v>
      </c>
      <c r="M39" s="366"/>
      <c r="N39" s="366"/>
    </row>
    <row r="40" spans="1:14" ht="23.25">
      <c r="A40" s="339"/>
      <c r="B40" s="340">
        <v>3</v>
      </c>
      <c r="C40" s="351" t="s">
        <v>297</v>
      </c>
      <c r="D40" s="351" t="s">
        <v>238</v>
      </c>
      <c r="E40" s="352" t="s">
        <v>236</v>
      </c>
      <c r="F40" s="344">
        <v>1130</v>
      </c>
      <c r="G40" s="369"/>
      <c r="H40" s="340">
        <v>3</v>
      </c>
      <c r="I40" s="340" t="s">
        <v>296</v>
      </c>
      <c r="J40" s="340" t="s">
        <v>298</v>
      </c>
      <c r="K40" s="342" t="s">
        <v>299</v>
      </c>
      <c r="L40" s="340">
        <v>125</v>
      </c>
      <c r="M40" s="366"/>
      <c r="N40" s="366"/>
    </row>
    <row r="41" spans="1:14" ht="23.25">
      <c r="A41" s="339"/>
      <c r="B41" s="340"/>
      <c r="C41" s="344"/>
      <c r="D41" s="344"/>
      <c r="E41" s="352"/>
      <c r="F41" s="344"/>
      <c r="G41" s="370"/>
      <c r="H41" s="348"/>
      <c r="I41" s="340"/>
      <c r="J41" s="340"/>
      <c r="K41" s="342"/>
      <c r="L41" s="340"/>
      <c r="M41" s="366"/>
      <c r="N41" s="366"/>
    </row>
    <row r="42" spans="1:14" ht="23.25">
      <c r="A42" s="339">
        <v>17</v>
      </c>
      <c r="B42" s="340"/>
      <c r="C42" s="355" t="s">
        <v>28</v>
      </c>
      <c r="D42" s="356"/>
      <c r="E42" s="364"/>
      <c r="F42" s="343">
        <f>SUM(F43:F45)</f>
        <v>1215</v>
      </c>
      <c r="G42" s="339">
        <v>18</v>
      </c>
      <c r="H42" s="340"/>
      <c r="I42" s="359" t="s">
        <v>29</v>
      </c>
      <c r="J42" s="360"/>
      <c r="K42" s="346"/>
      <c r="L42" s="347">
        <f>SUM(L43:L45)</f>
        <v>1063</v>
      </c>
      <c r="M42" s="366"/>
      <c r="N42" s="366"/>
    </row>
    <row r="43" spans="1:14" ht="23.25">
      <c r="A43" s="339"/>
      <c r="B43" s="340">
        <v>1</v>
      </c>
      <c r="C43" s="343" t="s">
        <v>300</v>
      </c>
      <c r="D43" s="343" t="s">
        <v>301</v>
      </c>
      <c r="E43" s="342" t="s">
        <v>227</v>
      </c>
      <c r="F43" s="340">
        <v>243</v>
      </c>
      <c r="G43" s="339"/>
      <c r="H43" s="340">
        <v>1</v>
      </c>
      <c r="I43" s="347" t="s">
        <v>302</v>
      </c>
      <c r="J43" s="347" t="s">
        <v>238</v>
      </c>
      <c r="K43" s="346" t="s">
        <v>227</v>
      </c>
      <c r="L43" s="348">
        <v>604</v>
      </c>
      <c r="M43" s="366"/>
      <c r="N43" s="366"/>
    </row>
    <row r="44" spans="1:14" ht="23.25">
      <c r="A44" s="339"/>
      <c r="B44" s="340">
        <v>2</v>
      </c>
      <c r="C44" s="340" t="s">
        <v>303</v>
      </c>
      <c r="D44" s="340" t="s">
        <v>233</v>
      </c>
      <c r="E44" s="342" t="s">
        <v>227</v>
      </c>
      <c r="F44" s="340">
        <v>972</v>
      </c>
      <c r="G44" s="339"/>
      <c r="H44" s="340">
        <v>2</v>
      </c>
      <c r="I44" s="348" t="s">
        <v>304</v>
      </c>
      <c r="J44" s="348" t="s">
        <v>290</v>
      </c>
      <c r="K44" s="346"/>
      <c r="L44" s="348">
        <v>151</v>
      </c>
      <c r="M44" s="366"/>
      <c r="N44" s="366"/>
    </row>
    <row r="45" spans="1:14" ht="23.25">
      <c r="A45" s="339"/>
      <c r="B45" s="340">
        <v>3</v>
      </c>
      <c r="C45" s="340" t="s">
        <v>305</v>
      </c>
      <c r="D45" s="340" t="s">
        <v>277</v>
      </c>
      <c r="E45" s="342"/>
      <c r="F45" s="340">
        <v>0</v>
      </c>
      <c r="G45" s="339"/>
      <c r="H45" s="340">
        <v>3</v>
      </c>
      <c r="I45" s="348" t="s">
        <v>306</v>
      </c>
      <c r="J45" s="348" t="s">
        <v>259</v>
      </c>
      <c r="K45" s="346" t="s">
        <v>227</v>
      </c>
      <c r="L45" s="348">
        <v>308</v>
      </c>
      <c r="M45" s="366"/>
      <c r="N45" s="366"/>
    </row>
    <row r="46" spans="1:14" ht="23.25">
      <c r="A46" s="339"/>
      <c r="C46" s="344"/>
      <c r="D46" s="344"/>
      <c r="E46" s="352"/>
      <c r="F46" s="344"/>
      <c r="G46" s="339"/>
      <c r="H46" s="344"/>
      <c r="I46" s="344"/>
      <c r="J46" s="344"/>
      <c r="K46" s="352"/>
      <c r="L46" s="344"/>
      <c r="M46" s="366"/>
      <c r="N46" s="366"/>
    </row>
    <row r="47" spans="1:14" ht="23.25">
      <c r="A47" s="339">
        <v>19</v>
      </c>
      <c r="B47" s="348"/>
      <c r="C47" s="355" t="s">
        <v>15</v>
      </c>
      <c r="D47" s="356"/>
      <c r="E47" s="364"/>
      <c r="F47" s="343">
        <f>SUM(F48:F50)</f>
        <v>1008</v>
      </c>
      <c r="G47" s="339">
        <v>20</v>
      </c>
      <c r="H47" s="348"/>
      <c r="I47" s="349" t="s">
        <v>11</v>
      </c>
      <c r="J47" s="350"/>
      <c r="K47" s="352"/>
      <c r="L47" s="351">
        <f>SUM(L48:L50)</f>
        <v>902</v>
      </c>
      <c r="M47" s="366"/>
      <c r="N47" s="366"/>
    </row>
    <row r="48" spans="1:14" ht="23.25">
      <c r="A48" s="339"/>
      <c r="B48" s="348">
        <v>1</v>
      </c>
      <c r="C48" s="340" t="s">
        <v>307</v>
      </c>
      <c r="D48" s="340" t="s">
        <v>270</v>
      </c>
      <c r="E48" s="342" t="s">
        <v>227</v>
      </c>
      <c r="F48" s="340">
        <v>589</v>
      </c>
      <c r="G48" s="339"/>
      <c r="H48" s="348">
        <v>1</v>
      </c>
      <c r="I48" s="344" t="s">
        <v>308</v>
      </c>
      <c r="J48" s="344" t="s">
        <v>259</v>
      </c>
      <c r="K48" s="352"/>
      <c r="L48" s="344">
        <v>0</v>
      </c>
      <c r="M48" s="366"/>
      <c r="N48" s="366"/>
    </row>
    <row r="49" spans="1:14" ht="23.25">
      <c r="A49" s="339"/>
      <c r="B49" s="348">
        <v>2</v>
      </c>
      <c r="C49" s="343" t="s">
        <v>309</v>
      </c>
      <c r="D49" s="343" t="s">
        <v>310</v>
      </c>
      <c r="E49" s="342" t="s">
        <v>227</v>
      </c>
      <c r="F49" s="340">
        <v>419</v>
      </c>
      <c r="G49" s="339"/>
      <c r="H49" s="348">
        <v>2</v>
      </c>
      <c r="I49" s="344" t="s">
        <v>311</v>
      </c>
      <c r="J49" s="344" t="s">
        <v>240</v>
      </c>
      <c r="K49" s="352"/>
      <c r="L49" s="344">
        <v>79</v>
      </c>
      <c r="M49" s="366"/>
      <c r="N49" s="366"/>
    </row>
    <row r="50" spans="1:20" ht="23.25">
      <c r="A50" s="339"/>
      <c r="B50" s="348">
        <v>3</v>
      </c>
      <c r="C50" s="340" t="s">
        <v>312</v>
      </c>
      <c r="D50" s="340" t="s">
        <v>290</v>
      </c>
      <c r="E50" s="342"/>
      <c r="F50" s="340">
        <v>0</v>
      </c>
      <c r="G50" s="339"/>
      <c r="H50" s="348">
        <v>3</v>
      </c>
      <c r="I50" s="351" t="s">
        <v>313</v>
      </c>
      <c r="J50" s="351" t="s">
        <v>293</v>
      </c>
      <c r="K50" s="352" t="s">
        <v>236</v>
      </c>
      <c r="L50" s="344">
        <v>823</v>
      </c>
      <c r="M50" s="366"/>
      <c r="N50" s="371"/>
      <c r="O50" s="372"/>
      <c r="P50" s="372"/>
      <c r="Q50" s="372"/>
      <c r="R50" s="372"/>
      <c r="S50" s="372"/>
      <c r="T50" s="372"/>
    </row>
    <row r="51" spans="1:20" ht="23.25">
      <c r="A51" s="339"/>
      <c r="B51" s="344"/>
      <c r="C51" s="344"/>
      <c r="D51" s="344"/>
      <c r="E51" s="352"/>
      <c r="F51" s="344"/>
      <c r="G51" s="339"/>
      <c r="H51" s="348"/>
      <c r="I51" s="348"/>
      <c r="J51" s="348"/>
      <c r="K51" s="346"/>
      <c r="L51" s="348"/>
      <c r="M51" s="366"/>
      <c r="N51" s="373"/>
      <c r="O51" s="372"/>
      <c r="P51" s="372"/>
      <c r="Q51" s="372"/>
      <c r="R51" s="374"/>
      <c r="S51" s="372"/>
      <c r="T51" s="372"/>
    </row>
    <row r="52" spans="1:20" ht="23.25">
      <c r="A52" s="339">
        <v>21</v>
      </c>
      <c r="B52" s="348"/>
      <c r="C52" s="359" t="s">
        <v>9</v>
      </c>
      <c r="D52" s="360"/>
      <c r="E52" s="346"/>
      <c r="F52" s="347">
        <f>SUM(F53:F55)</f>
        <v>898</v>
      </c>
      <c r="G52" s="339">
        <v>22</v>
      </c>
      <c r="H52" s="340"/>
      <c r="I52" s="359" t="s">
        <v>53</v>
      </c>
      <c r="J52" s="360"/>
      <c r="K52" s="346"/>
      <c r="L52" s="347">
        <f>SUM(L53:L55)</f>
        <v>895</v>
      </c>
      <c r="M52" s="366"/>
      <c r="N52" s="373"/>
      <c r="O52" s="372"/>
      <c r="P52" s="372"/>
      <c r="Q52" s="375"/>
      <c r="R52" s="375"/>
      <c r="S52" s="372"/>
      <c r="T52" s="372"/>
    </row>
    <row r="53" spans="1:20" ht="23.25">
      <c r="A53" s="339"/>
      <c r="B53" s="348">
        <v>1</v>
      </c>
      <c r="C53" s="348" t="s">
        <v>314</v>
      </c>
      <c r="D53" s="348" t="s">
        <v>298</v>
      </c>
      <c r="E53" s="346" t="s">
        <v>227</v>
      </c>
      <c r="F53" s="348">
        <v>747</v>
      </c>
      <c r="G53" s="339"/>
      <c r="H53" s="340">
        <v>1</v>
      </c>
      <c r="I53" s="348" t="s">
        <v>315</v>
      </c>
      <c r="J53" s="348" t="s">
        <v>240</v>
      </c>
      <c r="K53" s="346" t="s">
        <v>227</v>
      </c>
      <c r="L53" s="348">
        <v>139</v>
      </c>
      <c r="M53" s="366"/>
      <c r="N53" s="373"/>
      <c r="O53" s="372"/>
      <c r="P53" s="372"/>
      <c r="Q53" s="375"/>
      <c r="R53" s="375"/>
      <c r="S53" s="372"/>
      <c r="T53" s="372"/>
    </row>
    <row r="54" spans="1:20" ht="23.25">
      <c r="A54" s="339"/>
      <c r="B54" s="348">
        <v>2</v>
      </c>
      <c r="C54" s="348" t="s">
        <v>316</v>
      </c>
      <c r="D54" s="348" t="s">
        <v>317</v>
      </c>
      <c r="E54" s="346" t="s">
        <v>236</v>
      </c>
      <c r="F54" s="348">
        <v>151</v>
      </c>
      <c r="G54" s="339"/>
      <c r="H54" s="340">
        <v>2</v>
      </c>
      <c r="I54" s="348" t="s">
        <v>318</v>
      </c>
      <c r="J54" s="348" t="s">
        <v>238</v>
      </c>
      <c r="K54" s="346" t="s">
        <v>227</v>
      </c>
      <c r="L54" s="348">
        <v>511</v>
      </c>
      <c r="M54" s="366"/>
      <c r="N54" s="373"/>
      <c r="O54" s="374"/>
      <c r="P54" s="374"/>
      <c r="Q54" s="375"/>
      <c r="R54" s="375"/>
      <c r="S54" s="372"/>
      <c r="T54" s="372"/>
    </row>
    <row r="55" spans="1:20" ht="23.25">
      <c r="A55" s="339"/>
      <c r="B55" s="348">
        <v>3</v>
      </c>
      <c r="C55" s="347" t="s">
        <v>319</v>
      </c>
      <c r="D55" s="347" t="s">
        <v>320</v>
      </c>
      <c r="E55" s="346" t="s">
        <v>236</v>
      </c>
      <c r="F55" s="348">
        <v>0</v>
      </c>
      <c r="G55" s="339"/>
      <c r="H55" s="340">
        <v>3</v>
      </c>
      <c r="I55" s="347" t="s">
        <v>321</v>
      </c>
      <c r="J55" s="347" t="s">
        <v>270</v>
      </c>
      <c r="K55" s="346" t="s">
        <v>236</v>
      </c>
      <c r="L55" s="348">
        <v>245</v>
      </c>
      <c r="M55" s="366"/>
      <c r="N55" s="371"/>
      <c r="O55" s="372"/>
      <c r="P55" s="372"/>
      <c r="Q55" s="372"/>
      <c r="R55" s="372"/>
      <c r="S55" s="372"/>
      <c r="T55" s="372"/>
    </row>
    <row r="56" spans="1:20" ht="23.25">
      <c r="A56" s="339"/>
      <c r="B56" s="348"/>
      <c r="C56" s="348"/>
      <c r="D56" s="348"/>
      <c r="E56" s="346"/>
      <c r="F56" s="348"/>
      <c r="G56" s="339"/>
      <c r="H56" s="348"/>
      <c r="I56" s="348"/>
      <c r="J56" s="348"/>
      <c r="K56" s="367"/>
      <c r="L56" s="367"/>
      <c r="M56" s="366"/>
      <c r="N56" s="372"/>
      <c r="O56" s="372"/>
      <c r="P56" s="372"/>
      <c r="Q56" s="372"/>
      <c r="R56" s="372"/>
      <c r="S56" s="372"/>
      <c r="T56" s="372"/>
    </row>
    <row r="57" spans="1:13" ht="23.25">
      <c r="A57" s="339">
        <v>23</v>
      </c>
      <c r="B57" s="348"/>
      <c r="C57" s="359" t="s">
        <v>46</v>
      </c>
      <c r="D57" s="360"/>
      <c r="E57" s="346"/>
      <c r="F57" s="347">
        <f>SUM(F58:F60)</f>
        <v>819</v>
      </c>
      <c r="G57" s="376">
        <v>24</v>
      </c>
      <c r="H57" s="340"/>
      <c r="I57" s="349" t="s">
        <v>51</v>
      </c>
      <c r="J57" s="350"/>
      <c r="K57" s="352"/>
      <c r="L57" s="351">
        <f>SUM(L58:L60)</f>
        <v>791</v>
      </c>
      <c r="M57" s="366"/>
    </row>
    <row r="58" spans="1:13" ht="23.25">
      <c r="A58" s="339"/>
      <c r="B58" s="348">
        <v>1</v>
      </c>
      <c r="C58" s="347" t="s">
        <v>322</v>
      </c>
      <c r="D58" s="347" t="s">
        <v>257</v>
      </c>
      <c r="E58" s="346" t="s">
        <v>227</v>
      </c>
      <c r="F58" s="348">
        <v>171</v>
      </c>
      <c r="G58" s="377"/>
      <c r="H58" s="340">
        <v>1</v>
      </c>
      <c r="I58" s="351" t="s">
        <v>323</v>
      </c>
      <c r="J58" s="351" t="s">
        <v>233</v>
      </c>
      <c r="K58" s="352" t="s">
        <v>227</v>
      </c>
      <c r="L58" s="344">
        <v>261</v>
      </c>
      <c r="M58" s="366"/>
    </row>
    <row r="59" spans="1:13" ht="23.25">
      <c r="A59" s="339"/>
      <c r="B59" s="348">
        <v>2</v>
      </c>
      <c r="C59" s="348" t="s">
        <v>324</v>
      </c>
      <c r="D59" s="348" t="s">
        <v>325</v>
      </c>
      <c r="E59" s="346" t="s">
        <v>227</v>
      </c>
      <c r="F59" s="348">
        <v>612</v>
      </c>
      <c r="G59" s="377"/>
      <c r="H59" s="340">
        <v>2</v>
      </c>
      <c r="I59" s="344" t="s">
        <v>326</v>
      </c>
      <c r="J59" s="344" t="s">
        <v>325</v>
      </c>
      <c r="K59" s="352" t="s">
        <v>227</v>
      </c>
      <c r="L59" s="344">
        <v>395</v>
      </c>
      <c r="M59" s="366"/>
    </row>
    <row r="60" spans="1:14" ht="23.25">
      <c r="A60" s="339"/>
      <c r="B60" s="348">
        <v>3</v>
      </c>
      <c r="C60" s="348" t="s">
        <v>327</v>
      </c>
      <c r="D60" s="348" t="s">
        <v>267</v>
      </c>
      <c r="E60" s="346" t="s">
        <v>227</v>
      </c>
      <c r="F60" s="348">
        <v>36</v>
      </c>
      <c r="G60" s="377"/>
      <c r="H60" s="340">
        <v>3</v>
      </c>
      <c r="I60" s="344" t="s">
        <v>328</v>
      </c>
      <c r="J60" s="344" t="s">
        <v>267</v>
      </c>
      <c r="K60" s="352"/>
      <c r="L60" s="344">
        <v>135</v>
      </c>
      <c r="M60" s="366"/>
      <c r="N60" s="366"/>
    </row>
    <row r="61" spans="1:13" ht="23.25">
      <c r="A61" s="339"/>
      <c r="B61" s="340"/>
      <c r="C61" s="340"/>
      <c r="D61" s="340"/>
      <c r="E61" s="342"/>
      <c r="F61" s="340"/>
      <c r="G61" s="377"/>
      <c r="H61" s="340"/>
      <c r="I61" s="348"/>
      <c r="J61" s="348"/>
      <c r="K61" s="346"/>
      <c r="L61" s="348"/>
      <c r="M61" s="366"/>
    </row>
    <row r="62" spans="1:13" ht="23.25">
      <c r="A62" s="339">
        <v>25</v>
      </c>
      <c r="B62" s="340"/>
      <c r="C62" s="349" t="s">
        <v>18</v>
      </c>
      <c r="D62" s="350"/>
      <c r="E62" s="352"/>
      <c r="F62" s="351">
        <f>SUM(F63:F65)</f>
        <v>688</v>
      </c>
      <c r="G62" s="376">
        <v>26</v>
      </c>
      <c r="H62" s="344"/>
      <c r="I62" s="355" t="s">
        <v>70</v>
      </c>
      <c r="J62" s="356"/>
      <c r="K62" s="364"/>
      <c r="L62" s="343">
        <f>SUM(L63:L65)</f>
        <v>670</v>
      </c>
      <c r="M62" s="366"/>
    </row>
    <row r="63" spans="1:13" ht="23.25">
      <c r="A63" s="339"/>
      <c r="B63" s="340">
        <v>1</v>
      </c>
      <c r="C63" s="348" t="s">
        <v>329</v>
      </c>
      <c r="D63" s="348" t="s">
        <v>231</v>
      </c>
      <c r="E63" s="346"/>
      <c r="F63" s="348">
        <v>372</v>
      </c>
      <c r="G63" s="377"/>
      <c r="H63" s="340">
        <v>1</v>
      </c>
      <c r="I63" s="340" t="s">
        <v>330</v>
      </c>
      <c r="J63" s="340" t="s">
        <v>331</v>
      </c>
      <c r="K63" s="342"/>
      <c r="L63" s="340">
        <v>80</v>
      </c>
      <c r="M63" s="366"/>
    </row>
    <row r="64" spans="1:13" ht="23.25">
      <c r="A64" s="339"/>
      <c r="B64" s="340">
        <v>2</v>
      </c>
      <c r="C64" s="348" t="s">
        <v>332</v>
      </c>
      <c r="D64" s="348" t="s">
        <v>259</v>
      </c>
      <c r="E64" s="346" t="s">
        <v>227</v>
      </c>
      <c r="F64" s="348">
        <v>251</v>
      </c>
      <c r="G64" s="377"/>
      <c r="H64" s="340">
        <v>2</v>
      </c>
      <c r="I64" s="340" t="s">
        <v>333</v>
      </c>
      <c r="J64" s="340" t="s">
        <v>325</v>
      </c>
      <c r="K64" s="342" t="s">
        <v>227</v>
      </c>
      <c r="L64" s="340">
        <v>461</v>
      </c>
      <c r="M64" s="366"/>
    </row>
    <row r="65" spans="1:14" ht="23.25">
      <c r="A65" s="339"/>
      <c r="B65" s="340">
        <v>3</v>
      </c>
      <c r="C65" s="347" t="s">
        <v>334</v>
      </c>
      <c r="D65" s="347" t="s">
        <v>290</v>
      </c>
      <c r="E65" s="346"/>
      <c r="F65" s="348">
        <v>65</v>
      </c>
      <c r="G65" s="377"/>
      <c r="H65" s="340">
        <v>3</v>
      </c>
      <c r="I65" s="343" t="s">
        <v>335</v>
      </c>
      <c r="J65" s="343" t="s">
        <v>285</v>
      </c>
      <c r="K65" s="342" t="s">
        <v>227</v>
      </c>
      <c r="L65" s="340">
        <v>129</v>
      </c>
      <c r="M65" s="366"/>
      <c r="N65" s="366"/>
    </row>
    <row r="66" spans="1:14" ht="23.25">
      <c r="A66" s="339"/>
      <c r="B66" s="340"/>
      <c r="C66" s="344"/>
      <c r="D66" s="344"/>
      <c r="E66" s="352"/>
      <c r="F66" s="344"/>
      <c r="G66" s="377"/>
      <c r="H66" s="340"/>
      <c r="I66" s="340"/>
      <c r="J66" s="340"/>
      <c r="K66" s="342"/>
      <c r="L66" s="340"/>
      <c r="M66" s="366"/>
      <c r="N66" s="366"/>
    </row>
    <row r="67" spans="1:13" ht="23.25">
      <c r="A67" s="339">
        <v>27</v>
      </c>
      <c r="B67" s="348"/>
      <c r="C67" s="355" t="s">
        <v>33</v>
      </c>
      <c r="D67" s="356"/>
      <c r="E67" s="364"/>
      <c r="F67" s="343">
        <f>SUM(F68:F70)</f>
        <v>409</v>
      </c>
      <c r="G67" s="376">
        <v>28</v>
      </c>
      <c r="H67" s="344"/>
      <c r="I67" s="349" t="s">
        <v>67</v>
      </c>
      <c r="J67" s="350"/>
      <c r="K67" s="352"/>
      <c r="L67" s="351">
        <f>SUM(L68:L70)</f>
        <v>291</v>
      </c>
      <c r="M67" s="366"/>
    </row>
    <row r="68" spans="1:13" ht="23.25">
      <c r="A68" s="339"/>
      <c r="B68" s="348">
        <v>1</v>
      </c>
      <c r="C68" s="340" t="s">
        <v>336</v>
      </c>
      <c r="D68" s="340" t="s">
        <v>267</v>
      </c>
      <c r="E68" s="342" t="s">
        <v>227</v>
      </c>
      <c r="F68" s="340">
        <v>230</v>
      </c>
      <c r="G68" s="377"/>
      <c r="H68" s="344">
        <v>1</v>
      </c>
      <c r="I68" s="344" t="s">
        <v>337</v>
      </c>
      <c r="J68" s="344" t="s">
        <v>338</v>
      </c>
      <c r="K68" s="352" t="s">
        <v>227</v>
      </c>
      <c r="L68" s="344">
        <v>100</v>
      </c>
      <c r="M68" s="366"/>
    </row>
    <row r="69" spans="1:13" ht="23.25">
      <c r="A69" s="339"/>
      <c r="B69" s="348">
        <v>2</v>
      </c>
      <c r="C69" s="340" t="s">
        <v>339</v>
      </c>
      <c r="D69" s="340" t="s">
        <v>259</v>
      </c>
      <c r="E69" s="342"/>
      <c r="F69" s="340">
        <v>177</v>
      </c>
      <c r="G69" s="377"/>
      <c r="H69" s="344">
        <v>2</v>
      </c>
      <c r="I69" s="351" t="s">
        <v>340</v>
      </c>
      <c r="J69" s="351" t="s">
        <v>270</v>
      </c>
      <c r="K69" s="352" t="s">
        <v>227</v>
      </c>
      <c r="L69" s="344">
        <v>191</v>
      </c>
      <c r="M69" s="366"/>
    </row>
    <row r="70" spans="1:13" ht="23.25">
      <c r="A70" s="339"/>
      <c r="B70" s="348">
        <v>3</v>
      </c>
      <c r="C70" s="343" t="s">
        <v>341</v>
      </c>
      <c r="D70" s="343" t="s">
        <v>325</v>
      </c>
      <c r="E70" s="342" t="s">
        <v>227</v>
      </c>
      <c r="F70" s="340">
        <v>2</v>
      </c>
      <c r="G70" s="377"/>
      <c r="H70" s="344">
        <v>3</v>
      </c>
      <c r="I70" s="344" t="s">
        <v>342</v>
      </c>
      <c r="J70" s="344" t="s">
        <v>325</v>
      </c>
      <c r="K70" s="352"/>
      <c r="L70" s="344">
        <v>0</v>
      </c>
      <c r="M70" s="366"/>
    </row>
    <row r="71" spans="1:14" ht="23.25">
      <c r="A71" s="339"/>
      <c r="B71" s="340"/>
      <c r="C71" s="344"/>
      <c r="D71" s="344"/>
      <c r="E71" s="352"/>
      <c r="F71" s="344"/>
      <c r="G71" s="377"/>
      <c r="H71" s="340"/>
      <c r="I71" s="340"/>
      <c r="J71" s="340"/>
      <c r="K71" s="342"/>
      <c r="L71" s="340"/>
      <c r="M71" s="366"/>
      <c r="N71" s="366"/>
    </row>
    <row r="72" spans="1:14" ht="23.25">
      <c r="A72" s="339">
        <v>29</v>
      </c>
      <c r="B72" s="340"/>
      <c r="C72" s="355" t="s">
        <v>62</v>
      </c>
      <c r="D72" s="356"/>
      <c r="E72" s="364"/>
      <c r="F72" s="343">
        <f>SUM(F73:F75)</f>
        <v>256</v>
      </c>
      <c r="G72" s="376">
        <v>30</v>
      </c>
      <c r="H72" s="348"/>
      <c r="I72" s="359" t="s">
        <v>34</v>
      </c>
      <c r="J72" s="360"/>
      <c r="K72" s="346"/>
      <c r="L72" s="347">
        <f>SUM(L73:L75)</f>
        <v>206</v>
      </c>
      <c r="M72" s="366"/>
      <c r="N72" s="366"/>
    </row>
    <row r="73" spans="1:14" ht="23.25">
      <c r="A73" s="339"/>
      <c r="B73" s="340">
        <v>1</v>
      </c>
      <c r="C73" s="343" t="s">
        <v>343</v>
      </c>
      <c r="D73" s="343" t="s">
        <v>290</v>
      </c>
      <c r="E73" s="342" t="s">
        <v>227</v>
      </c>
      <c r="F73" s="340">
        <v>52</v>
      </c>
      <c r="G73" s="377"/>
      <c r="H73" s="348">
        <v>1</v>
      </c>
      <c r="I73" s="348" t="s">
        <v>344</v>
      </c>
      <c r="J73" s="348" t="s">
        <v>317</v>
      </c>
      <c r="K73" s="346"/>
      <c r="L73" s="348">
        <v>127</v>
      </c>
      <c r="M73" s="366"/>
      <c r="N73" s="366"/>
    </row>
    <row r="74" spans="1:14" ht="23.25">
      <c r="A74" s="339"/>
      <c r="B74" s="340">
        <v>2</v>
      </c>
      <c r="C74" s="340" t="s">
        <v>345</v>
      </c>
      <c r="D74" s="340" t="s">
        <v>320</v>
      </c>
      <c r="E74" s="342"/>
      <c r="F74" s="340">
        <v>83</v>
      </c>
      <c r="G74" s="377"/>
      <c r="H74" s="348">
        <v>2</v>
      </c>
      <c r="I74" s="348" t="s">
        <v>346</v>
      </c>
      <c r="J74" s="348" t="s">
        <v>233</v>
      </c>
      <c r="K74" s="346"/>
      <c r="L74" s="348">
        <v>0</v>
      </c>
      <c r="M74" s="366"/>
      <c r="N74" s="366"/>
    </row>
    <row r="75" spans="1:14" ht="23.25">
      <c r="A75" s="339"/>
      <c r="B75" s="340">
        <v>3</v>
      </c>
      <c r="C75" s="340" t="s">
        <v>347</v>
      </c>
      <c r="D75" s="340" t="s">
        <v>259</v>
      </c>
      <c r="E75" s="342" t="s">
        <v>227</v>
      </c>
      <c r="F75" s="340">
        <v>121</v>
      </c>
      <c r="G75" s="377"/>
      <c r="H75" s="348">
        <v>3</v>
      </c>
      <c r="I75" s="347" t="s">
        <v>348</v>
      </c>
      <c r="J75" s="347" t="s">
        <v>240</v>
      </c>
      <c r="K75" s="346" t="s">
        <v>227</v>
      </c>
      <c r="L75" s="348">
        <v>79</v>
      </c>
      <c r="M75" s="366"/>
      <c r="N75" s="366"/>
    </row>
    <row r="76" spans="1:14" ht="23.25">
      <c r="A76" s="339"/>
      <c r="B76" s="340"/>
      <c r="C76" s="344"/>
      <c r="D76" s="344"/>
      <c r="E76" s="352"/>
      <c r="F76" s="344"/>
      <c r="G76" s="377"/>
      <c r="H76" s="340"/>
      <c r="I76" s="344"/>
      <c r="J76" s="344"/>
      <c r="K76" s="352"/>
      <c r="L76" s="344"/>
      <c r="M76" s="366"/>
      <c r="N76" s="366"/>
    </row>
    <row r="77" spans="1:14" ht="23.25">
      <c r="A77" s="339">
        <v>31</v>
      </c>
      <c r="B77" s="340"/>
      <c r="C77" s="349" t="s">
        <v>60</v>
      </c>
      <c r="D77" s="350"/>
      <c r="E77" s="352"/>
      <c r="F77" s="351">
        <f>SUM(F78:F80)</f>
        <v>161</v>
      </c>
      <c r="G77" s="376">
        <v>32</v>
      </c>
      <c r="H77" s="340"/>
      <c r="I77" s="349" t="s">
        <v>49</v>
      </c>
      <c r="J77" s="350"/>
      <c r="K77" s="352"/>
      <c r="L77" s="351">
        <f>SUM(L78:L80)</f>
        <v>103</v>
      </c>
      <c r="M77" s="366"/>
      <c r="N77" s="366"/>
    </row>
    <row r="78" spans="1:14" ht="23.25">
      <c r="A78" s="339"/>
      <c r="B78" s="340">
        <v>1</v>
      </c>
      <c r="C78" s="347" t="s">
        <v>349</v>
      </c>
      <c r="D78" s="347" t="s">
        <v>233</v>
      </c>
      <c r="E78" s="346" t="s">
        <v>227</v>
      </c>
      <c r="F78" s="348">
        <v>33</v>
      </c>
      <c r="G78" s="377"/>
      <c r="H78" s="340">
        <v>1</v>
      </c>
      <c r="I78" s="348" t="s">
        <v>350</v>
      </c>
      <c r="J78" s="348" t="s">
        <v>287</v>
      </c>
      <c r="K78" s="346"/>
      <c r="L78" s="348">
        <v>0</v>
      </c>
      <c r="M78" s="366"/>
      <c r="N78" s="366"/>
    </row>
    <row r="79" spans="1:14" ht="23.25">
      <c r="A79" s="339"/>
      <c r="B79" s="340">
        <v>2</v>
      </c>
      <c r="C79" s="348" t="s">
        <v>351</v>
      </c>
      <c r="D79" s="348" t="s">
        <v>259</v>
      </c>
      <c r="E79" s="346"/>
      <c r="F79" s="348">
        <v>115</v>
      </c>
      <c r="G79" s="377"/>
      <c r="H79" s="340">
        <v>2</v>
      </c>
      <c r="I79" s="348" t="s">
        <v>352</v>
      </c>
      <c r="J79" s="348" t="s">
        <v>240</v>
      </c>
      <c r="K79" s="346" t="s">
        <v>227</v>
      </c>
      <c r="L79" s="348">
        <v>103</v>
      </c>
      <c r="M79" s="366"/>
      <c r="N79" s="366"/>
    </row>
    <row r="80" spans="1:14" ht="23.25">
      <c r="A80" s="339"/>
      <c r="B80" s="340">
        <v>3</v>
      </c>
      <c r="C80" s="348" t="s">
        <v>353</v>
      </c>
      <c r="D80" s="348" t="s">
        <v>257</v>
      </c>
      <c r="E80" s="346" t="s">
        <v>236</v>
      </c>
      <c r="F80" s="348">
        <v>13</v>
      </c>
      <c r="G80" s="377"/>
      <c r="H80" s="340">
        <v>3</v>
      </c>
      <c r="I80" s="347" t="s">
        <v>354</v>
      </c>
      <c r="J80" s="347" t="s">
        <v>246</v>
      </c>
      <c r="K80" s="346"/>
      <c r="L80" s="348">
        <v>0</v>
      </c>
      <c r="M80" s="366"/>
      <c r="N80" s="366"/>
    </row>
    <row r="81" spans="1:14" ht="23.25">
      <c r="A81" s="339"/>
      <c r="B81" s="340"/>
      <c r="C81" s="344"/>
      <c r="D81" s="344"/>
      <c r="E81" s="352"/>
      <c r="F81" s="344"/>
      <c r="G81" s="377"/>
      <c r="H81" s="340"/>
      <c r="I81" s="344"/>
      <c r="J81" s="344"/>
      <c r="K81" s="352"/>
      <c r="L81" s="344"/>
      <c r="M81" s="366"/>
      <c r="N81" s="366"/>
    </row>
    <row r="82" spans="1:14" ht="23.25">
      <c r="A82" s="378"/>
      <c r="B82" s="366"/>
      <c r="C82" s="366"/>
      <c r="D82" s="366"/>
      <c r="E82" s="379"/>
      <c r="F82" s="366"/>
      <c r="G82" s="378"/>
      <c r="H82" s="366"/>
      <c r="I82" s="366"/>
      <c r="J82" s="366"/>
      <c r="K82" s="379"/>
      <c r="L82" s="366"/>
      <c r="M82" s="366"/>
      <c r="N82" s="366"/>
    </row>
    <row r="83" spans="1:14" ht="23.25">
      <c r="A83" s="378"/>
      <c r="B83" s="366"/>
      <c r="C83" s="366"/>
      <c r="D83" s="366"/>
      <c r="E83" s="379"/>
      <c r="F83" s="366"/>
      <c r="G83" s="378"/>
      <c r="H83" s="366"/>
      <c r="I83" s="366"/>
      <c r="J83" s="366"/>
      <c r="K83" s="379"/>
      <c r="L83" s="366"/>
      <c r="M83" s="366"/>
      <c r="N83" s="366"/>
    </row>
    <row r="84" spans="1:14" ht="23.25">
      <c r="A84" s="378"/>
      <c r="B84" s="366"/>
      <c r="C84" s="366"/>
      <c r="D84" s="366"/>
      <c r="E84" s="379"/>
      <c r="F84" s="366"/>
      <c r="G84" s="378"/>
      <c r="H84" s="366"/>
      <c r="I84" s="366"/>
      <c r="J84" s="366"/>
      <c r="K84" s="379"/>
      <c r="L84" s="366"/>
      <c r="M84" s="366"/>
      <c r="N84" s="366"/>
    </row>
    <row r="85" spans="1:14" ht="23.25">
      <c r="A85" s="378"/>
      <c r="B85" s="366"/>
      <c r="C85" s="366"/>
      <c r="D85" s="366"/>
      <c r="E85" s="379"/>
      <c r="F85" s="366"/>
      <c r="G85" s="378"/>
      <c r="H85" s="366"/>
      <c r="I85" s="366"/>
      <c r="J85" s="366"/>
      <c r="K85" s="379"/>
      <c r="L85" s="366"/>
      <c r="M85" s="366"/>
      <c r="N85" s="366"/>
    </row>
    <row r="86" spans="1:14" ht="23.25">
      <c r="A86" s="378"/>
      <c r="B86" s="366"/>
      <c r="C86" s="366"/>
      <c r="D86" s="366"/>
      <c r="E86" s="379"/>
      <c r="F86" s="366"/>
      <c r="G86" s="378"/>
      <c r="H86" s="366"/>
      <c r="I86" s="366"/>
      <c r="J86" s="366"/>
      <c r="K86" s="379"/>
      <c r="L86" s="366"/>
      <c r="M86" s="366"/>
      <c r="N86" s="366"/>
    </row>
    <row r="87" spans="1:14" ht="23.25">
      <c r="A87" s="378"/>
      <c r="B87" s="366"/>
      <c r="C87" s="366"/>
      <c r="D87" s="366"/>
      <c r="E87" s="379"/>
      <c r="F87" s="366"/>
      <c r="G87" s="378"/>
      <c r="H87" s="366"/>
      <c r="I87" s="366"/>
      <c r="J87" s="366"/>
      <c r="K87" s="379"/>
      <c r="L87" s="366"/>
      <c r="M87" s="366"/>
      <c r="N87" s="366"/>
    </row>
    <row r="88" spans="1:14" ht="23.25">
      <c r="A88" s="378"/>
      <c r="B88" s="366"/>
      <c r="C88" s="366"/>
      <c r="D88" s="366"/>
      <c r="E88" s="379"/>
      <c r="F88" s="366"/>
      <c r="G88" s="378"/>
      <c r="H88" s="366"/>
      <c r="I88" s="366"/>
      <c r="J88" s="366"/>
      <c r="K88" s="379"/>
      <c r="L88" s="366"/>
      <c r="M88" s="366"/>
      <c r="N88" s="366"/>
    </row>
    <row r="89" spans="1:14" ht="23.25">
      <c r="A89" s="378"/>
      <c r="B89" s="366"/>
      <c r="C89" s="366"/>
      <c r="D89" s="366"/>
      <c r="E89" s="379"/>
      <c r="F89" s="366"/>
      <c r="G89" s="378"/>
      <c r="H89" s="366"/>
      <c r="I89" s="366"/>
      <c r="J89" s="366"/>
      <c r="K89" s="379"/>
      <c r="L89" s="366"/>
      <c r="M89" s="366"/>
      <c r="N89" s="366"/>
    </row>
    <row r="90" spans="1:14" ht="23.25">
      <c r="A90" s="378"/>
      <c r="B90" s="366"/>
      <c r="C90" s="366"/>
      <c r="D90" s="366"/>
      <c r="E90" s="379"/>
      <c r="F90" s="366"/>
      <c r="G90" s="378"/>
      <c r="H90" s="366"/>
      <c r="I90" s="366"/>
      <c r="J90" s="366"/>
      <c r="K90" s="379"/>
      <c r="L90" s="366"/>
      <c r="M90" s="366"/>
      <c r="N90" s="366"/>
    </row>
    <row r="91" spans="1:14" ht="23.25">
      <c r="A91" s="378"/>
      <c r="B91" s="366"/>
      <c r="C91" s="366"/>
      <c r="D91" s="366"/>
      <c r="E91" s="379"/>
      <c r="F91" s="366"/>
      <c r="G91" s="378"/>
      <c r="H91" s="366"/>
      <c r="I91" s="366"/>
      <c r="J91" s="366"/>
      <c r="K91" s="379"/>
      <c r="L91" s="366"/>
      <c r="M91" s="366"/>
      <c r="N91" s="366"/>
    </row>
    <row r="92" spans="1:14" ht="23.25">
      <c r="A92" s="378"/>
      <c r="B92" s="366"/>
      <c r="C92" s="366"/>
      <c r="D92" s="366"/>
      <c r="E92" s="379"/>
      <c r="F92" s="366"/>
      <c r="G92" s="378"/>
      <c r="H92" s="366"/>
      <c r="I92" s="366"/>
      <c r="J92" s="366"/>
      <c r="K92" s="379"/>
      <c r="L92" s="366"/>
      <c r="M92" s="366"/>
      <c r="N92" s="366"/>
    </row>
    <row r="93" spans="1:14" ht="23.25">
      <c r="A93" s="378"/>
      <c r="B93" s="366"/>
      <c r="C93" s="366"/>
      <c r="D93" s="366"/>
      <c r="E93" s="379"/>
      <c r="F93" s="366"/>
      <c r="G93" s="378"/>
      <c r="H93" s="366"/>
      <c r="I93" s="366"/>
      <c r="J93" s="366"/>
      <c r="K93" s="379"/>
      <c r="L93" s="366"/>
      <c r="M93" s="366"/>
      <c r="N93" s="366"/>
    </row>
    <row r="94" spans="1:14" ht="23.25">
      <c r="A94" s="378"/>
      <c r="B94" s="366"/>
      <c r="C94" s="366"/>
      <c r="D94" s="366"/>
      <c r="E94" s="379"/>
      <c r="F94" s="366"/>
      <c r="G94" s="378"/>
      <c r="H94" s="366"/>
      <c r="I94" s="366"/>
      <c r="J94" s="366"/>
      <c r="K94" s="379"/>
      <c r="L94" s="366"/>
      <c r="M94" s="366"/>
      <c r="N94" s="366"/>
    </row>
    <row r="95" spans="1:14" ht="23.25">
      <c r="A95" s="378"/>
      <c r="B95" s="366"/>
      <c r="C95" s="366"/>
      <c r="D95" s="366"/>
      <c r="E95" s="379"/>
      <c r="F95" s="366"/>
      <c r="G95" s="378"/>
      <c r="H95" s="366"/>
      <c r="I95" s="366"/>
      <c r="J95" s="366"/>
      <c r="K95" s="379"/>
      <c r="L95" s="366"/>
      <c r="M95" s="366"/>
      <c r="N95" s="366"/>
    </row>
    <row r="96" spans="1:14" ht="23.25">
      <c r="A96" s="378"/>
      <c r="B96" s="366"/>
      <c r="C96" s="366"/>
      <c r="D96" s="366"/>
      <c r="E96" s="379"/>
      <c r="F96" s="366"/>
      <c r="G96" s="378"/>
      <c r="H96" s="366"/>
      <c r="I96" s="366"/>
      <c r="J96" s="366"/>
      <c r="K96" s="379"/>
      <c r="L96" s="366"/>
      <c r="M96" s="366"/>
      <c r="N96" s="366"/>
    </row>
    <row r="97" spans="1:14" ht="23.25">
      <c r="A97" s="378"/>
      <c r="B97" s="366"/>
      <c r="C97" s="366"/>
      <c r="D97" s="366"/>
      <c r="E97" s="379"/>
      <c r="F97" s="366"/>
      <c r="G97" s="378"/>
      <c r="H97" s="366"/>
      <c r="I97" s="366"/>
      <c r="J97" s="366"/>
      <c r="K97" s="379"/>
      <c r="L97" s="366"/>
      <c r="M97" s="366"/>
      <c r="N97" s="366"/>
    </row>
  </sheetData>
  <sheetProtection/>
  <mergeCells count="66">
    <mergeCell ref="A72:A76"/>
    <mergeCell ref="C72:D72"/>
    <mergeCell ref="G72:G76"/>
    <mergeCell ref="I72:J72"/>
    <mergeCell ref="A77:A81"/>
    <mergeCell ref="C77:D77"/>
    <mergeCell ref="G77:G81"/>
    <mergeCell ref="I77:J77"/>
    <mergeCell ref="A62:A66"/>
    <mergeCell ref="C62:D62"/>
    <mergeCell ref="G62:G66"/>
    <mergeCell ref="I62:J62"/>
    <mergeCell ref="A67:A71"/>
    <mergeCell ref="C67:D67"/>
    <mergeCell ref="G67:G71"/>
    <mergeCell ref="I67:J67"/>
    <mergeCell ref="A52:A56"/>
    <mergeCell ref="C52:D52"/>
    <mergeCell ref="G52:G56"/>
    <mergeCell ref="I52:J52"/>
    <mergeCell ref="A57:A61"/>
    <mergeCell ref="C57:D57"/>
    <mergeCell ref="G57:G61"/>
    <mergeCell ref="I57:J57"/>
    <mergeCell ref="A42:A46"/>
    <mergeCell ref="C42:D42"/>
    <mergeCell ref="G42:G46"/>
    <mergeCell ref="I42:J42"/>
    <mergeCell ref="A47:A51"/>
    <mergeCell ref="C47:D47"/>
    <mergeCell ref="G47:G51"/>
    <mergeCell ref="I47:J47"/>
    <mergeCell ref="A32:A36"/>
    <mergeCell ref="C32:D32"/>
    <mergeCell ref="G32:G36"/>
    <mergeCell ref="I32:J32"/>
    <mergeCell ref="A37:A41"/>
    <mergeCell ref="C37:D37"/>
    <mergeCell ref="G37:G41"/>
    <mergeCell ref="I37:J37"/>
    <mergeCell ref="M17:M21"/>
    <mergeCell ref="A22:A26"/>
    <mergeCell ref="C22:D22"/>
    <mergeCell ref="G22:G26"/>
    <mergeCell ref="I22:J22"/>
    <mergeCell ref="A27:A31"/>
    <mergeCell ref="C27:D27"/>
    <mergeCell ref="G27:G31"/>
    <mergeCell ref="I27:J27"/>
    <mergeCell ref="A12:A16"/>
    <mergeCell ref="C12:D12"/>
    <mergeCell ref="G12:G16"/>
    <mergeCell ref="I12:J12"/>
    <mergeCell ref="A17:A21"/>
    <mergeCell ref="C17:D17"/>
    <mergeCell ref="G17:G21"/>
    <mergeCell ref="I17:J17"/>
    <mergeCell ref="A1:L1"/>
    <mergeCell ref="A2:A6"/>
    <mergeCell ref="C2:D2"/>
    <mergeCell ref="G2:G6"/>
    <mergeCell ref="I2:J2"/>
    <mergeCell ref="A7:A11"/>
    <mergeCell ref="C7:D7"/>
    <mergeCell ref="G7:G11"/>
    <mergeCell ref="I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Admin</cp:lastModifiedBy>
  <dcterms:created xsi:type="dcterms:W3CDTF">2013-05-26T12:51:06Z</dcterms:created>
  <dcterms:modified xsi:type="dcterms:W3CDTF">2013-05-29T11:08:55Z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